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Ž-indec,planovi/planovi 2025/"/>
    </mc:Choice>
  </mc:AlternateContent>
  <xr:revisionPtr revIDLastSave="1" documentId="11_4B4BEC3748EECE705312F50078C6BE295ECF79E0" xr6:coauthVersionLast="47" xr6:coauthVersionMax="47" xr10:uidLastSave="{176326A1-494C-4B69-B6C7-B4B3653663A7}"/>
  <bookViews>
    <workbookView xWindow="-120" yWindow="-120" windowWidth="25440" windowHeight="15390" xr2:uid="{00000000-000D-0000-FFFF-FFFF00000000}"/>
  </bookViews>
  <sheets>
    <sheet name="Fin.plan za 2025.g." sheetId="1" r:id="rId1"/>
    <sheet name="List1" sheetId="2" r:id="rId2"/>
  </sheets>
  <definedNames>
    <definedName name="_xlnm.Print_Titles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6" i="2" l="1"/>
  <c r="L535" i="2"/>
  <c r="K535" i="2"/>
  <c r="H535" i="2"/>
  <c r="H532" i="2"/>
  <c r="H531" i="2" s="1"/>
  <c r="H528" i="2"/>
  <c r="H527" i="2"/>
  <c r="M498" i="2"/>
  <c r="L498" i="2"/>
  <c r="K498" i="2"/>
  <c r="I498" i="2"/>
  <c r="H498" i="2"/>
  <c r="M480" i="2"/>
  <c r="L480" i="2"/>
  <c r="K480" i="2"/>
  <c r="I480" i="2"/>
  <c r="H480" i="2"/>
  <c r="M462" i="2"/>
  <c r="L462" i="2"/>
  <c r="K462" i="2"/>
  <c r="I462" i="2"/>
  <c r="H462" i="2"/>
  <c r="M437" i="2"/>
  <c r="L437" i="2"/>
  <c r="K437" i="2"/>
  <c r="I437" i="2"/>
  <c r="H437" i="2"/>
  <c r="H356" i="2"/>
  <c r="H355" i="2" s="1"/>
  <c r="H334" i="2"/>
  <c r="H333" i="2" s="1"/>
  <c r="M310" i="2"/>
  <c r="L310" i="2"/>
  <c r="K310" i="2"/>
  <c r="I310" i="2"/>
  <c r="H310" i="2"/>
  <c r="M305" i="2"/>
  <c r="M304" i="2" s="1"/>
  <c r="L305" i="2"/>
  <c r="K305" i="2"/>
  <c r="K304" i="2" s="1"/>
  <c r="I305" i="2"/>
  <c r="I304" i="2" s="1"/>
  <c r="H305" i="2"/>
  <c r="H304" i="2" s="1"/>
  <c r="L304" i="2"/>
  <c r="M279" i="2"/>
  <c r="M278" i="2" s="1"/>
  <c r="M277" i="2" s="1"/>
  <c r="I279" i="2"/>
  <c r="I278" i="2" s="1"/>
  <c r="I277" i="2" s="1"/>
  <c r="L278" i="2"/>
  <c r="L277" i="2" s="1"/>
  <c r="K278" i="2"/>
  <c r="K277" i="2" s="1"/>
  <c r="K273" i="2" s="1"/>
  <c r="K274" i="2" s="1"/>
  <c r="K275" i="2" s="1"/>
  <c r="K276" i="2" s="1"/>
  <c r="H278" i="2"/>
  <c r="H277" i="2" s="1"/>
  <c r="H273" i="2" s="1"/>
  <c r="H274" i="2" s="1"/>
  <c r="H275" i="2" s="1"/>
  <c r="H276" i="2" s="1"/>
  <c r="M263" i="2"/>
  <c r="M262" i="2" s="1"/>
  <c r="L263" i="2"/>
  <c r="L262" i="2" s="1"/>
  <c r="K263" i="2"/>
  <c r="K262" i="2" s="1"/>
  <c r="I263" i="2"/>
  <c r="I262" i="2" s="1"/>
  <c r="H263" i="2"/>
  <c r="H262" i="2" s="1"/>
  <c r="M255" i="2"/>
  <c r="L255" i="2"/>
  <c r="K255" i="2"/>
  <c r="H255" i="2"/>
  <c r="M252" i="2"/>
  <c r="L252" i="2"/>
  <c r="K252" i="2"/>
  <c r="I252" i="2"/>
  <c r="H252" i="2"/>
  <c r="M246" i="2"/>
  <c r="L246" i="2"/>
  <c r="K246" i="2"/>
  <c r="I246" i="2"/>
  <c r="H246" i="2"/>
  <c r="M243" i="2"/>
  <c r="L243" i="2"/>
  <c r="K243" i="2"/>
  <c r="I243" i="2"/>
  <c r="H243" i="2"/>
  <c r="M241" i="2"/>
  <c r="L241" i="2"/>
  <c r="K241" i="2"/>
  <c r="I241" i="2"/>
  <c r="H241" i="2"/>
  <c r="M239" i="2"/>
  <c r="L239" i="2"/>
  <c r="K239" i="2"/>
  <c r="I239" i="2"/>
  <c r="H239" i="2"/>
  <c r="M235" i="2"/>
  <c r="L235" i="2"/>
  <c r="K235" i="2"/>
  <c r="I235" i="2"/>
  <c r="H235" i="2"/>
  <c r="M233" i="2"/>
  <c r="L233" i="2"/>
  <c r="K233" i="2"/>
  <c r="I233" i="2"/>
  <c r="H233" i="2"/>
  <c r="M227" i="2"/>
  <c r="L227" i="2"/>
  <c r="K227" i="2"/>
  <c r="I227" i="2"/>
  <c r="H227" i="2"/>
  <c r="M224" i="2"/>
  <c r="L224" i="2"/>
  <c r="K224" i="2"/>
  <c r="I224" i="2"/>
  <c r="H224" i="2"/>
  <c r="M222" i="2"/>
  <c r="L222" i="2"/>
  <c r="K222" i="2"/>
  <c r="I222" i="2"/>
  <c r="H222" i="2"/>
  <c r="M220" i="2"/>
  <c r="L220" i="2"/>
  <c r="K220" i="2"/>
  <c r="K219" i="2" s="1"/>
  <c r="I220" i="2"/>
  <c r="H220" i="2"/>
  <c r="M210" i="2"/>
  <c r="L210" i="2"/>
  <c r="K210" i="2"/>
  <c r="I210" i="2"/>
  <c r="H210" i="2"/>
  <c r="M204" i="2"/>
  <c r="M203" i="2" s="1"/>
  <c r="L204" i="2"/>
  <c r="K204" i="2"/>
  <c r="I204" i="2"/>
  <c r="H204" i="2"/>
  <c r="H203" i="2" s="1"/>
  <c r="M200" i="2"/>
  <c r="L200" i="2"/>
  <c r="K200" i="2"/>
  <c r="I200" i="2"/>
  <c r="H200" i="2"/>
  <c r="L198" i="2"/>
  <c r="K198" i="2"/>
  <c r="H198" i="2"/>
  <c r="M192" i="2"/>
  <c r="M191" i="2" s="1"/>
  <c r="L192" i="2"/>
  <c r="L191" i="2" s="1"/>
  <c r="K192" i="2"/>
  <c r="K191" i="2" s="1"/>
  <c r="I192" i="2"/>
  <c r="I191" i="2" s="1"/>
  <c r="H192" i="2"/>
  <c r="M109" i="2"/>
  <c r="L109" i="2"/>
  <c r="K109" i="2"/>
  <c r="I109" i="2"/>
  <c r="H109" i="2"/>
  <c r="M105" i="2"/>
  <c r="M112" i="2" s="1"/>
  <c r="M136" i="2" s="1"/>
  <c r="L105" i="2"/>
  <c r="L112" i="2" s="1"/>
  <c r="L136" i="2" s="1"/>
  <c r="K105" i="2"/>
  <c r="I105" i="2"/>
  <c r="H105" i="2"/>
  <c r="L441" i="1"/>
  <c r="K441" i="1"/>
  <c r="L404" i="1"/>
  <c r="K404" i="1"/>
  <c r="L386" i="1"/>
  <c r="K386" i="1"/>
  <c r="L367" i="1"/>
  <c r="K367" i="1"/>
  <c r="M342" i="1"/>
  <c r="L342" i="1"/>
  <c r="K342" i="1"/>
  <c r="H367" i="1"/>
  <c r="I367" i="1"/>
  <c r="M367" i="1"/>
  <c r="L203" i="1"/>
  <c r="K203" i="1"/>
  <c r="M203" i="1"/>
  <c r="L198" i="1"/>
  <c r="L197" i="1" s="1"/>
  <c r="K198" i="1"/>
  <c r="K197" i="1" s="1"/>
  <c r="L171" i="1"/>
  <c r="L170" i="1" s="1"/>
  <c r="K171" i="1"/>
  <c r="K170" i="1" s="1"/>
  <c r="H442" i="1"/>
  <c r="H441" i="1" s="1"/>
  <c r="H438" i="1"/>
  <c r="H437" i="1" s="1"/>
  <c r="H434" i="1"/>
  <c r="H433" i="1" s="1"/>
  <c r="H404" i="1"/>
  <c r="I404" i="1"/>
  <c r="H386" i="1"/>
  <c r="I386" i="1"/>
  <c r="H342" i="1"/>
  <c r="I342" i="1"/>
  <c r="H257" i="1"/>
  <c r="H256" i="1" s="1"/>
  <c r="H235" i="1"/>
  <c r="H234" i="1" s="1"/>
  <c r="H203" i="1"/>
  <c r="I203" i="1"/>
  <c r="H198" i="1"/>
  <c r="H197" i="1" s="1"/>
  <c r="H171" i="1"/>
  <c r="H170" i="1" s="1"/>
  <c r="I198" i="1"/>
  <c r="I197" i="1" s="1"/>
  <c r="I172" i="1"/>
  <c r="I171" i="1" s="1"/>
  <c r="I170" i="1" s="1"/>
  <c r="I203" i="2" l="1"/>
  <c r="K112" i="2"/>
  <c r="K136" i="2" s="1"/>
  <c r="L203" i="2"/>
  <c r="I112" i="2"/>
  <c r="I136" i="2" s="1"/>
  <c r="H112" i="2"/>
  <c r="H136" i="2" s="1"/>
  <c r="L238" i="2"/>
  <c r="I273" i="2"/>
  <c r="I274" i="2" s="1"/>
  <c r="I275" i="2" s="1"/>
  <c r="I276" i="2" s="1"/>
  <c r="H191" i="2"/>
  <c r="H219" i="2"/>
  <c r="L219" i="2"/>
  <c r="I238" i="2"/>
  <c r="M238" i="2"/>
  <c r="L273" i="2"/>
  <c r="L274" i="2" s="1"/>
  <c r="L275" i="2" s="1"/>
  <c r="L276" i="2" s="1"/>
  <c r="I219" i="2"/>
  <c r="K238" i="2"/>
  <c r="K203" i="2"/>
  <c r="M219" i="2"/>
  <c r="H238" i="2"/>
  <c r="M273" i="2"/>
  <c r="M274" i="2" s="1"/>
  <c r="M275" i="2" s="1"/>
  <c r="M276" i="2" s="1"/>
  <c r="L166" i="1"/>
  <c r="L167" i="1" s="1"/>
  <c r="L168" i="1" s="1"/>
  <c r="L169" i="1" s="1"/>
  <c r="K166" i="1"/>
  <c r="K167" i="1" s="1"/>
  <c r="K168" i="1" s="1"/>
  <c r="K169" i="1" s="1"/>
  <c r="I166" i="1"/>
  <c r="I167" i="1" s="1"/>
  <c r="I168" i="1" s="1"/>
  <c r="I169" i="1" s="1"/>
  <c r="H166" i="1"/>
  <c r="H167" i="1" s="1"/>
  <c r="H168" i="1" s="1"/>
  <c r="H169" i="1" s="1"/>
  <c r="H34" i="1"/>
  <c r="H30" i="1"/>
  <c r="H100" i="1"/>
  <c r="H94" i="1"/>
  <c r="K100" i="1"/>
  <c r="K94" i="1"/>
  <c r="L94" i="1"/>
  <c r="L100" i="1"/>
  <c r="H90" i="1"/>
  <c r="H88" i="1"/>
  <c r="H82" i="1"/>
  <c r="K90" i="1"/>
  <c r="K88" i="1"/>
  <c r="K82" i="1"/>
  <c r="L90" i="1"/>
  <c r="L88" i="1"/>
  <c r="L82" i="1"/>
  <c r="H145" i="1"/>
  <c r="H142" i="1"/>
  <c r="H136" i="1"/>
  <c r="H133" i="1"/>
  <c r="H131" i="1"/>
  <c r="H129" i="1"/>
  <c r="K145" i="1"/>
  <c r="K142" i="1"/>
  <c r="K136" i="1"/>
  <c r="K133" i="1"/>
  <c r="K131" i="1"/>
  <c r="K129" i="1"/>
  <c r="L145" i="1"/>
  <c r="L142" i="1"/>
  <c r="L136" i="1"/>
  <c r="L133" i="1"/>
  <c r="L131" i="1"/>
  <c r="L129" i="1"/>
  <c r="H125" i="1"/>
  <c r="H123" i="1"/>
  <c r="H117" i="1"/>
  <c r="H114" i="1"/>
  <c r="H112" i="1"/>
  <c r="H110" i="1"/>
  <c r="K125" i="1"/>
  <c r="K123" i="1"/>
  <c r="K117" i="1"/>
  <c r="K114" i="1"/>
  <c r="K112" i="1"/>
  <c r="K110" i="1"/>
  <c r="L125" i="1"/>
  <c r="L123" i="1"/>
  <c r="L117" i="1"/>
  <c r="L114" i="1"/>
  <c r="L112" i="1"/>
  <c r="L110" i="1"/>
  <c r="H157" i="1"/>
  <c r="H156" i="1" s="1"/>
  <c r="K157" i="1"/>
  <c r="K156" i="1" s="1"/>
  <c r="L157" i="1"/>
  <c r="L156" i="1" s="1"/>
  <c r="I157" i="1"/>
  <c r="I156" i="1" s="1"/>
  <c r="I131" i="1"/>
  <c r="I142" i="1"/>
  <c r="I136" i="1"/>
  <c r="I133" i="1"/>
  <c r="I129" i="1"/>
  <c r="I100" i="1"/>
  <c r="I94" i="1"/>
  <c r="L34" i="1"/>
  <c r="L30" i="1"/>
  <c r="K34" i="1"/>
  <c r="K30" i="1"/>
  <c r="I34" i="1"/>
  <c r="I30" i="1"/>
  <c r="H93" i="1" l="1"/>
  <c r="I37" i="1"/>
  <c r="K109" i="1"/>
  <c r="H128" i="1"/>
  <c r="K93" i="1"/>
  <c r="H37" i="1"/>
  <c r="H61" i="1" s="1"/>
  <c r="H81" i="1"/>
  <c r="H109" i="1"/>
  <c r="K128" i="1"/>
  <c r="K81" i="1"/>
  <c r="L37" i="1"/>
  <c r="L61" i="1" s="1"/>
  <c r="K37" i="1"/>
  <c r="K61" i="1" s="1"/>
  <c r="L93" i="1"/>
  <c r="L81" i="1"/>
  <c r="L128" i="1"/>
  <c r="L109" i="1"/>
  <c r="I128" i="1"/>
  <c r="I93" i="1"/>
  <c r="M404" i="1"/>
  <c r="M386" i="1"/>
  <c r="M198" i="1"/>
  <c r="M197" i="1" s="1"/>
  <c r="M172" i="1"/>
  <c r="M171" i="1" s="1"/>
  <c r="M157" i="1"/>
  <c r="M156" i="1" s="1"/>
  <c r="M145" i="1"/>
  <c r="M142" i="1"/>
  <c r="M136" i="1"/>
  <c r="M133" i="1"/>
  <c r="M131" i="1"/>
  <c r="M129" i="1"/>
  <c r="M125" i="1"/>
  <c r="M123" i="1"/>
  <c r="M117" i="1"/>
  <c r="M114" i="1"/>
  <c r="M112" i="1"/>
  <c r="M110" i="1"/>
  <c r="I125" i="1"/>
  <c r="I123" i="1"/>
  <c r="I112" i="1"/>
  <c r="I110" i="1"/>
  <c r="M100" i="1"/>
  <c r="M94" i="1"/>
  <c r="I82" i="1"/>
  <c r="M82" i="1"/>
  <c r="M90" i="1"/>
  <c r="I90" i="1"/>
  <c r="M34" i="1"/>
  <c r="M30" i="1"/>
  <c r="I114" i="1"/>
  <c r="I117" i="1"/>
  <c r="I81" i="1" l="1"/>
  <c r="M128" i="1"/>
  <c r="M93" i="1"/>
  <c r="I61" i="1"/>
  <c r="M37" i="1"/>
  <c r="M61" i="1" s="1"/>
  <c r="M109" i="1"/>
  <c r="M81" i="1"/>
  <c r="M170" i="1"/>
  <c r="I109" i="1"/>
  <c r="M166" i="1" l="1"/>
  <c r="M167" i="1" l="1"/>
  <c r="M168" i="1" l="1"/>
  <c r="M169" i="1" l="1"/>
</calcChain>
</file>

<file path=xl/sharedStrings.xml><?xml version="1.0" encoding="utf-8"?>
<sst xmlns="http://schemas.openxmlformats.org/spreadsheetml/2006/main" count="1682" uniqueCount="236">
  <si>
    <t>OSNOVNA ŠKOLA "VAZMOSLAV GRŽALJA"</t>
  </si>
  <si>
    <t>52420 Buzet, II. Istarske brigade 18</t>
  </si>
  <si>
    <t>OIB: 88886840492</t>
  </si>
  <si>
    <t>Klasa:</t>
  </si>
  <si>
    <t>400-02/24-01/03</t>
  </si>
  <si>
    <t>Urbroj:</t>
  </si>
  <si>
    <t>2163-46-01-24-3</t>
  </si>
  <si>
    <t>Buzet, 23. prosinac 2024.godine</t>
  </si>
  <si>
    <t>FINANCIJSKI PLAN ZA 2025.GODINU</t>
  </si>
  <si>
    <t>S PROJEKCIJAMA ZA 2026. I 2027.GODINU</t>
  </si>
  <si>
    <t>I. OPĆI DIO</t>
  </si>
  <si>
    <t>A) SAŽETAK RAČUNA PRIHODA I RASHODA</t>
  </si>
  <si>
    <t>eur</t>
  </si>
  <si>
    <t>Šifra</t>
  </si>
  <si>
    <t>Naziv</t>
  </si>
  <si>
    <t>Izvršenje Fin. plana za 2023.g.</t>
  </si>
  <si>
    <t>II. Izmjene i dopune Fin.plana za 2024.g.</t>
  </si>
  <si>
    <t>Financijski plan za 2025.g.</t>
  </si>
  <si>
    <t>Projekcije za 2026.g.</t>
  </si>
  <si>
    <t>Projekcije za 
2027.g.</t>
  </si>
  <si>
    <t>SVEUKUPNO PRIHODI</t>
  </si>
  <si>
    <t>6</t>
  </si>
  <si>
    <t>PRIHODI POSLOVANJA</t>
  </si>
  <si>
    <t>7</t>
  </si>
  <si>
    <t>PRIHODI OD PRODAJE NEFINANCIJSKE IMOVINE</t>
  </si>
  <si>
    <t>SVEUKUPNO RASHODI</t>
  </si>
  <si>
    <t>3</t>
  </si>
  <si>
    <t>RASHODI POSLOVANJA</t>
  </si>
  <si>
    <t>4</t>
  </si>
  <si>
    <t>RASHODI ZA NABAVU NEFINANCIJSKE IMOVINE</t>
  </si>
  <si>
    <t>RAZLIKA - VIŠAK/MANJAK</t>
  </si>
  <si>
    <t>B) SAŽETAK RAČUNA FINANCIRANJA</t>
  </si>
  <si>
    <t>SVEUKUPNO PRIMICI</t>
  </si>
  <si>
    <t>PRIMICI OD FINANCIJSKE IMOVINE I ZADUŽIVANJA</t>
  </si>
  <si>
    <t>SVEUKUPNO IZDACI</t>
  </si>
  <si>
    <t>IZDACI ZA FINANCIJSKU IMOVINU I OTPLATE ZAJMOVA</t>
  </si>
  <si>
    <t>NETO FINANCIRANJE</t>
  </si>
  <si>
    <t>C) PRENESENI VIŠAK ILI PRENESENI MANJAK / VIŠEGODIŠNJI PLAN URAVNOTEŽENJA</t>
  </si>
  <si>
    <t>Opis</t>
  </si>
  <si>
    <t>UKUPAN DONOS VIŠKA / MANJKA IZ PRETHODNE(IH) GODINE*</t>
  </si>
  <si>
    <t>VIŠAK / MANJAK IZ PRETHODNE(IH) GODINA KOJI ĆE SE RASPOREDITI / POKRITI</t>
  </si>
  <si>
    <t>VIŠAK / MANJAK + NETO FINANCIRANJE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</si>
  <si>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</si>
  <si>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A.1.  RAČUN PRIHODA I RASHODA </t>
  </si>
  <si>
    <t>63</t>
  </si>
  <si>
    <t>POMOĆI IZ INOZEM. I OD SUBJEKATA UNUTAR OPĆEG PRORAČUNA</t>
  </si>
  <si>
    <t>65</t>
  </si>
  <si>
    <t>PRIH.OD UPRAVN.I ADMIN.PRISTOJBI I PR.PO POSEB.PROPIS.I NAKN</t>
  </si>
  <si>
    <t>66</t>
  </si>
  <si>
    <t>PRIHODI OD PRODAJE PROIZV.I ROBE TE PRUŽ.USL.I PRIH.OD DONAC</t>
  </si>
  <si>
    <t>67</t>
  </si>
  <si>
    <t>PRIHODI IZ NADLEŽ.PRORAČUNA I OD HZZO-a TEMELJ.UGOVOR.OBVEZA</t>
  </si>
  <si>
    <t>KAZNE, UPRAVNE MJERE I OSTALI PRIHODI</t>
  </si>
  <si>
    <t>72</t>
  </si>
  <si>
    <t>PRIHODI OD PRODAJE PROIZVEDENE DUGOTRAJNE IMOVINE</t>
  </si>
  <si>
    <t>9</t>
  </si>
  <si>
    <t>VLASTITI IZVORI</t>
  </si>
  <si>
    <t>92</t>
  </si>
  <si>
    <t>REZULTAT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</si>
  <si>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</si>
  <si>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</si>
  <si>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</si>
  <si>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</si>
  <si>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</si>
  <si>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</si>
  <si>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</si>
  <si>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NAKN.GRAĐ.,KUĆANSTVIMA NA TEMELJ.OSIGURANJA I DR.NAKNADE</t>
  </si>
  <si>
    <t>38</t>
  </si>
  <si>
    <t>RASHODI ZA DONACIJE, KAZNE, NAKNADE ŠTETA I KAPITALNE POMOĆI</t>
  </si>
  <si>
    <t>42</t>
  </si>
  <si>
    <t>RASHODI ZA NABAVU PROIZVEDENE DUGOTRAJNE IMOVINE</t>
  </si>
  <si>
    <t>45</t>
  </si>
  <si>
    <t>RASHODI ZA DODATNA ULAGANJA NA NEFINANC.IMOVINI</t>
  </si>
  <si>
    <t xml:space="preserve">A.2.  PRIHODI I RASHODI POSLOVANJA PREMA IZVORIMA FINANCIRANJA </t>
  </si>
  <si>
    <t>Izvor 1.</t>
  </si>
  <si>
    <t>Opći prihodi i primici</t>
  </si>
  <si>
    <t>Izvor 1.1.</t>
  </si>
  <si>
    <t>Nenamjenski prihodi i primici</t>
  </si>
  <si>
    <t>Izvor 3.</t>
  </si>
  <si>
    <t>Vlastiti prihodi</t>
  </si>
  <si>
    <t>Izvor 3.2.</t>
  </si>
  <si>
    <t>Vlastiti prihodi proračunskih korisnika</t>
  </si>
  <si>
    <t>Izvor 4.</t>
  </si>
  <si>
    <t>Prihodi za posebne namjene</t>
  </si>
  <si>
    <t>Izvor 4.7.</t>
  </si>
  <si>
    <t>Prihodi za posebne namjene za proračunske korisnike</t>
  </si>
  <si>
    <t>Izvor 4.8.</t>
  </si>
  <si>
    <t>Decentralizirana sredstva</t>
  </si>
  <si>
    <t>Izvor 5.</t>
  </si>
  <si>
    <t>Pomoći</t>
  </si>
  <si>
    <t>Izvor 5.1.</t>
  </si>
  <si>
    <t>Europska unija</t>
  </si>
  <si>
    <t>Izvor 5.2.</t>
  </si>
  <si>
    <t>Ministarstva i državne ustanove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</si>
  <si>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</si>
  <si>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</si>
  <si>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</si>
  <si>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</si>
  <si>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</si>
  <si>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</si>
  <si>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</si>
  <si>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Donacije</t>
  </si>
  <si>
    <t>Izvor 6.2.</t>
  </si>
  <si>
    <t>Donacije za proračunske korisnike</t>
  </si>
  <si>
    <t>Izvor 7.</t>
  </si>
  <si>
    <t>Prihodi od prodaje ili zamjene nefinancijske imovine i nakna</t>
  </si>
  <si>
    <t>Izvor 7.2.</t>
  </si>
  <si>
    <t>Prihodi od prodaje imovine za proračunske korisnike</t>
  </si>
  <si>
    <t>Izvor 6.3.</t>
  </si>
  <si>
    <t>Donacije Zaklada "Hrvatska za djecu"</t>
  </si>
  <si>
    <t>A.3.  RASHODI POSLOVANJA PREMA FUNKCIONALNOJ KLASIFIKACIJI</t>
  </si>
  <si>
    <t>Funkcijska 09</t>
  </si>
  <si>
    <t>OBRAZOVANJE</t>
  </si>
  <si>
    <t>Funkcijska 091</t>
  </si>
  <si>
    <t>PREDŠKOLSKO I OSNOVNO OBRAZOVANJE</t>
  </si>
  <si>
    <t>Funkcijska 095</t>
  </si>
  <si>
    <t>OBRAZOVANJE KOJE SE NE MOŽE DEFINIRATI PO STUPNJU</t>
  </si>
  <si>
    <t>Funkcijska 096</t>
  </si>
  <si>
    <t>DODATNE USLUGE U OBRAZOVANJU</t>
  </si>
  <si>
    <t>II. POSEBNI DIO FINANCIJSKOG PLANA PO IZVORIMA FINANCIRANJA I EKONOMSKOJ KLASIFIKACIJI</t>
  </si>
  <si>
    <t>Razdjel 009</t>
  </si>
  <si>
    <t>UPRAVNI ODJEL ZA OBRAZOVANJE, SPORT I TEHNIČKU KULTURU</t>
  </si>
  <si>
    <t>Glava 00902</t>
  </si>
  <si>
    <t>OSNOVNOŠKOLSKE USTANOVE</t>
  </si>
  <si>
    <t>Proračunski korisnik 0090210410</t>
  </si>
  <si>
    <t>O.Š. VAZMOSLAV GRŽALJA, BUZET</t>
  </si>
  <si>
    <t>Program A012101</t>
  </si>
  <si>
    <t>Redovna djelatnost osnovnih škola - minimalni standard</t>
  </si>
  <si>
    <t>Aktivnost A012101A210101</t>
  </si>
  <si>
    <t>Materijalni rashodi OŠ po kriterijima</t>
  </si>
  <si>
    <t>Aktivnost A012101A210102</t>
  </si>
  <si>
    <t>Materijalni rashodi OŠ po stvarnom trošku</t>
  </si>
  <si>
    <t>Aktivnost A012101A210103</t>
  </si>
  <si>
    <t>Materijalni rashodi OŠ po stvarnom trošku-drugi izvori</t>
  </si>
  <si>
    <t>Aktivnost A012101A210104</t>
  </si>
  <si>
    <t>Plaće i drugi rashodi za zaposlene osnovnih škola</t>
  </si>
  <si>
    <t>Program A012102</t>
  </si>
  <si>
    <t>Redovna djelatnost osnovnih škola - iznad standarda</t>
  </si>
  <si>
    <t>Aktivnost A012102A210201</t>
  </si>
  <si>
    <t>Materijalni rashodi OŠ po stvarnom trošku iznad standarda</t>
  </si>
  <si>
    <t>Program A012301</t>
  </si>
  <si>
    <t>Programi obrazovanja iznad standarda</t>
  </si>
  <si>
    <t>Aktivnost A012301A230102</t>
  </si>
  <si>
    <t>Županijska natjecanja</t>
  </si>
  <si>
    <t>Aktivnost A012301A230104</t>
  </si>
  <si>
    <t>POMOĆNICI U NASTAVI</t>
  </si>
  <si>
    <t>Aktivnost A012301A230106</t>
  </si>
  <si>
    <t>Školska kuhinja</t>
  </si>
  <si>
    <t>Aktivnost A012301A230107</t>
  </si>
  <si>
    <t>Produženi boravak</t>
  </si>
  <si>
    <t>Aktivnost A012301A230109</t>
  </si>
  <si>
    <t>Mala glagoljaška akademija</t>
  </si>
  <si>
    <t>Aktivnost A012301A230115</t>
  </si>
  <si>
    <t>Ostali programi i projekti</t>
  </si>
  <si>
    <t>Aktivnost A012301A230116</t>
  </si>
  <si>
    <t>Školski list, časopisi i knjige</t>
  </si>
  <si>
    <t>Aktivnost A012301A230117</t>
  </si>
  <si>
    <t>Slobodne aktivnosti</t>
  </si>
  <si>
    <t>Aktivnost A012301A230133</t>
  </si>
  <si>
    <t>Rad s nadarenim učenicima</t>
  </si>
  <si>
    <t>Aktivnost A012301A230140</t>
  </si>
  <si>
    <t>Sufinanciranje redovne djelatnosti</t>
  </si>
  <si>
    <t>Aktivnost A012301A230148</t>
  </si>
  <si>
    <t>Financiranje učenika s posebnim potrebama</t>
  </si>
  <si>
    <t>Aktivnost A012301A230163</t>
  </si>
  <si>
    <t>Izleti i terenska nastava</t>
  </si>
  <si>
    <t>Aktivnost A012301A230170</t>
  </si>
  <si>
    <t>Učenička zadruga</t>
  </si>
  <si>
    <t>Aktivnost A012301A230171</t>
  </si>
  <si>
    <t>Školska sportska društva</t>
  </si>
  <si>
    <t>Aktivnost A012301A230184</t>
  </si>
  <si>
    <t>Zavičajna nastava</t>
  </si>
  <si>
    <t>Aktivnost A012301A230197</t>
  </si>
  <si>
    <t>Projekt "Osiguranje prehrane djece u osnovnim školama"</t>
  </si>
  <si>
    <t>Aktivnost A012301A230199</t>
  </si>
  <si>
    <t>Školska shema</t>
  </si>
  <si>
    <t>Program A012302</t>
  </si>
  <si>
    <t>Aktivnost A012302A230202</t>
  </si>
  <si>
    <t>Građanski odgoj</t>
  </si>
  <si>
    <t>Aktivnost A012302A230203</t>
  </si>
  <si>
    <t>Medni dani</t>
  </si>
  <si>
    <t>Aktivnost A012302A230208</t>
  </si>
  <si>
    <t>Prehrana za učenike u OŠ</t>
  </si>
  <si>
    <t>Aktivnost A012302A230209</t>
  </si>
  <si>
    <t>Menstrualne higijenske potrepštine</t>
  </si>
  <si>
    <t>RASHODI ZA DONACIJE, KAZNE, NAKN. ŠTETA I KAP. POM.</t>
  </si>
  <si>
    <t>Aktivnost A012302A230212</t>
  </si>
  <si>
    <t>Oxford digitalna knjižnica</t>
  </si>
  <si>
    <t>Aktivnost A012302A230219</t>
  </si>
  <si>
    <t>Uzrokovanje vode i upravljanje rizicima</t>
  </si>
  <si>
    <t>Program A012401</t>
  </si>
  <si>
    <t>Investicijsko održavanje osnovnih škola</t>
  </si>
  <si>
    <t>Aktivnost A012401A240101</t>
  </si>
  <si>
    <t>Investicijsko održavanje OŠ -minimalni standard</t>
  </si>
  <si>
    <t>Aktivnost A012401A240102</t>
  </si>
  <si>
    <t>Investicijsko održavanje OŠ- iznad standarda</t>
  </si>
  <si>
    <t>Aktivnost A012401A240103</t>
  </si>
  <si>
    <t>Investicijsko održavanje OŠ- ostali proračuni</t>
  </si>
  <si>
    <t>Program A012403</t>
  </si>
  <si>
    <t>Kapitalna ulaganja u osnovne škole</t>
  </si>
  <si>
    <t>Aktivnost A012403K240301</t>
  </si>
  <si>
    <t>Projektna dokumentacija osnovnih škola</t>
  </si>
  <si>
    <t>Aktivnost A012403K240302</t>
  </si>
  <si>
    <t>Nabavka prijevoznog sredstva</t>
  </si>
  <si>
    <t>Aktivnost A012403K240319</t>
  </si>
  <si>
    <t>Fotonaponske elektrane kod OŠ</t>
  </si>
  <si>
    <t>Program A012405</t>
  </si>
  <si>
    <t>Opremanje u osnovnim školama</t>
  </si>
  <si>
    <t>Aktivnost A012405K240501</t>
  </si>
  <si>
    <t>Školski namještaj i oprema</t>
  </si>
  <si>
    <t>Aktivnost A012405K240502</t>
  </si>
  <si>
    <t>Opremanje knjižnica</t>
  </si>
  <si>
    <t>Aktivnost A012405K240510</t>
  </si>
  <si>
    <t>Opremanje školskih kuhinja u OŠ</t>
  </si>
  <si>
    <t>Program A019211</t>
  </si>
  <si>
    <t>MOZAIK 5</t>
  </si>
  <si>
    <t>Aktivnost A019211T921101</t>
  </si>
  <si>
    <t>Provedba projekta MOZAIK 5</t>
  </si>
  <si>
    <t>Program A019212</t>
  </si>
  <si>
    <t>MOZAIK 6</t>
  </si>
  <si>
    <t>Aktivnost A019212T921201</t>
  </si>
  <si>
    <t>Provedba projekta MOZAIK 6</t>
  </si>
  <si>
    <t>Program A019213</t>
  </si>
  <si>
    <t>EU projekti u školstvu</t>
  </si>
  <si>
    <t>Aktivnost A019213T921301</t>
  </si>
  <si>
    <t>ERASMUS+</t>
  </si>
  <si>
    <t>Program A019220</t>
  </si>
  <si>
    <t>MOZAIK 7</t>
  </si>
  <si>
    <t>Aktivnost A019220T922001</t>
  </si>
  <si>
    <t>Provedba projekta MOZAIK 7</t>
  </si>
  <si>
    <t>Predsjednica Školskog odbora:</t>
  </si>
  <si>
    <t>Sandra Flego, dipl.ing.proizvodnje (politehnike)</t>
  </si>
  <si>
    <t>2163-46-01-24-1</t>
  </si>
  <si>
    <t>Buzet, 24. listopada 2024.godine</t>
  </si>
  <si>
    <t>PRIJEDLOG FINANCIJSKOG PLANA ZA 2025.GODINU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</si>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</sst>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#,##0.00"/>
    <numFmt numFmtId="165" formatCode="#,##0.00_ ;\-#,##0.00\ "/>
  </numFmts>
  <fonts count="2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0000CE"/>
        <bgColor indexed="64"/>
      </patternFill>
    </fill>
    <fill>
      <patternFill patternType="solid">
        <fgColor rgb="FF3535FF"/>
        <bgColor indexed="64"/>
      </patternFill>
    </fill>
    <fill>
      <patternFill patternType="solid">
        <fgColor rgb="FFFFEE75"/>
        <bgColor indexed="64"/>
      </patternFill>
    </fill>
    <fill>
      <patternFill patternType="solid">
        <fgColor rgb="FF5BADFF"/>
        <bgColor indexed="64"/>
      </patternFill>
    </fill>
    <fill>
      <patternFill patternType="solid">
        <fgColor rgb="FF64CD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D833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7D7D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/>
    <xf numFmtId="0" fontId="11" fillId="0" borderId="0" xfId="0" applyFont="1">
      <alignment vertical="center"/>
    </xf>
    <xf numFmtId="0" fontId="2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/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4" fillId="4" borderId="2" xfId="0" applyFont="1" applyFill="1" applyBorder="1" applyAlignment="1" applyProtection="1">
      <alignment vertical="top" wrapText="1" readingOrder="1"/>
      <protection locked="0"/>
    </xf>
    <xf numFmtId="0" fontId="4" fillId="2" borderId="2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>
      <alignment vertical="center"/>
    </xf>
    <xf numFmtId="0" fontId="4" fillId="5" borderId="2" xfId="0" applyFont="1" applyFill="1" applyBorder="1" applyAlignment="1" applyProtection="1">
      <alignment vertical="top" wrapText="1" readingOrder="1"/>
      <protection locked="0"/>
    </xf>
    <xf numFmtId="0" fontId="4" fillId="6" borderId="2" xfId="0" applyFont="1" applyFill="1" applyBorder="1" applyAlignment="1" applyProtection="1">
      <alignment vertical="top" wrapText="1" readingOrder="1"/>
      <protection locked="0"/>
    </xf>
    <xf numFmtId="0" fontId="1" fillId="7" borderId="2" xfId="0" applyFont="1" applyFill="1" applyBorder="1" applyAlignment="1" applyProtection="1">
      <alignment vertical="top" wrapText="1" readingOrder="1"/>
      <protection locked="0"/>
    </xf>
    <xf numFmtId="0" fontId="1" fillId="3" borderId="2" xfId="0" applyFont="1" applyFill="1" applyBorder="1" applyAlignment="1" applyProtection="1">
      <alignment vertical="top" wrapText="1" readingOrder="1"/>
      <protection locked="0"/>
    </xf>
    <xf numFmtId="164" fontId="1" fillId="3" borderId="0" xfId="0" applyNumberFormat="1" applyFont="1" applyFill="1" applyAlignment="1" applyProtection="1">
      <alignment vertical="top" wrapText="1" readingOrder="1"/>
      <protection locked="0"/>
    </xf>
    <xf numFmtId="0" fontId="1" fillId="3" borderId="4" xfId="0" applyFont="1" applyFill="1" applyBorder="1" applyAlignment="1" applyProtection="1">
      <alignment vertical="top" wrapText="1" readingOrder="1"/>
      <protection locked="0"/>
    </xf>
    <xf numFmtId="0" fontId="1" fillId="8" borderId="2" xfId="0" applyFont="1" applyFill="1" applyBorder="1" applyAlignment="1" applyProtection="1">
      <alignment vertical="top" wrapText="1" readingOrder="1"/>
      <protection locked="0"/>
    </xf>
    <xf numFmtId="0" fontId="1" fillId="9" borderId="2" xfId="0" applyFont="1" applyFill="1" applyBorder="1" applyAlignment="1" applyProtection="1">
      <alignment vertical="top" wrapText="1" readingOrder="1"/>
      <protection locked="0"/>
    </xf>
    <xf numFmtId="0" fontId="1" fillId="9" borderId="4" xfId="0" applyFont="1" applyFill="1" applyBorder="1" applyAlignment="1" applyProtection="1">
      <alignment vertical="top" wrapText="1" readingOrder="1"/>
      <protection locked="0"/>
    </xf>
    <xf numFmtId="0" fontId="1" fillId="10" borderId="5" xfId="0" applyFont="1" applyFill="1" applyBorder="1" applyAlignment="1" applyProtection="1">
      <alignment horizontal="center" vertical="top" wrapText="1" readingOrder="1"/>
      <protection locked="0"/>
    </xf>
    <xf numFmtId="0" fontId="1" fillId="10" borderId="6" xfId="0" applyFont="1" applyFill="1" applyBorder="1" applyAlignment="1" applyProtection="1">
      <alignment horizontal="center" vertical="top" wrapText="1" readingOrder="1"/>
      <protection locked="0"/>
    </xf>
    <xf numFmtId="0" fontId="1" fillId="10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vertical="top" wrapText="1" readingOrder="1"/>
      <protection locked="0"/>
    </xf>
    <xf numFmtId="0" fontId="4" fillId="4" borderId="8" xfId="0" applyFont="1" applyFill="1" applyBorder="1" applyAlignment="1" applyProtection="1">
      <alignment vertical="top" wrapText="1" readingOrder="1"/>
      <protection locked="0"/>
    </xf>
    <xf numFmtId="0" fontId="1" fillId="11" borderId="2" xfId="0" applyFont="1" applyFill="1" applyBorder="1" applyAlignment="1" applyProtection="1">
      <alignment vertical="top" wrapText="1" readingOrder="1"/>
      <protection locked="0"/>
    </xf>
    <xf numFmtId="0" fontId="1" fillId="12" borderId="4" xfId="0" applyFont="1" applyFill="1" applyBorder="1" applyAlignment="1" applyProtection="1">
      <alignment vertical="top" wrapText="1" readingOrder="1"/>
      <protection locked="0"/>
    </xf>
    <xf numFmtId="0" fontId="1" fillId="12" borderId="2" xfId="0" applyFont="1" applyFill="1" applyBorder="1" applyAlignment="1" applyProtection="1">
      <alignment vertical="top" wrapText="1" readingOrder="1"/>
      <protection locked="0"/>
    </xf>
    <xf numFmtId="0" fontId="5" fillId="11" borderId="8" xfId="0" applyFont="1" applyFill="1" applyBorder="1" applyAlignment="1" applyProtection="1">
      <alignment horizontal="center" vertical="top" wrapText="1" readingOrder="1"/>
      <protection locked="0"/>
    </xf>
    <xf numFmtId="0" fontId="1" fillId="12" borderId="8" xfId="0" applyFont="1" applyFill="1" applyBorder="1" applyAlignment="1" applyProtection="1">
      <alignment horizontal="center" vertical="top" wrapText="1" readingOrder="1"/>
      <protection locked="0"/>
    </xf>
    <xf numFmtId="0" fontId="1" fillId="12" borderId="9" xfId="0" applyFont="1" applyFill="1" applyBorder="1" applyAlignment="1" applyProtection="1">
      <alignment horizontal="center" vertical="top" wrapText="1" readingOrder="1"/>
      <protection locked="0"/>
    </xf>
    <xf numFmtId="0" fontId="14" fillId="13" borderId="12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3" fillId="0" borderId="0" xfId="0" applyFont="1">
      <alignment vertical="center"/>
    </xf>
    <xf numFmtId="4" fontId="1" fillId="3" borderId="0" xfId="0" applyNumberFormat="1" applyFont="1" applyFill="1" applyAlignment="1" applyProtection="1">
      <alignment vertical="top" wrapText="1" readingOrder="1"/>
      <protection locked="0"/>
    </xf>
    <xf numFmtId="4" fontId="0" fillId="0" borderId="3" xfId="0" applyNumberFormat="1" applyBorder="1">
      <alignment vertical="center"/>
    </xf>
    <xf numFmtId="0" fontId="5" fillId="15" borderId="2" xfId="0" applyFont="1" applyFill="1" applyBorder="1" applyAlignment="1" applyProtection="1">
      <alignment vertical="top" wrapText="1" readingOrder="1"/>
      <protection locked="0"/>
    </xf>
    <xf numFmtId="0" fontId="5" fillId="16" borderId="2" xfId="0" applyFont="1" applyFill="1" applyBorder="1" applyAlignment="1" applyProtection="1">
      <alignment vertical="top" wrapText="1" readingOrder="1"/>
      <protection locked="0"/>
    </xf>
    <xf numFmtId="164" fontId="1" fillId="3" borderId="1" xfId="0" applyNumberFormat="1" applyFont="1" applyFill="1" applyBorder="1" applyAlignment="1" applyProtection="1">
      <alignment vertical="top" wrapText="1" readingOrder="1"/>
      <protection locked="0"/>
    </xf>
    <xf numFmtId="0" fontId="1" fillId="10" borderId="14" xfId="0" applyFont="1" applyFill="1" applyBorder="1" applyAlignment="1" applyProtection="1">
      <alignment horizontal="center" vertical="top" wrapText="1" readingOrder="1"/>
      <protection locked="0"/>
    </xf>
    <xf numFmtId="164" fontId="7" fillId="4" borderId="0" xfId="0" applyNumberFormat="1" applyFont="1" applyFill="1" applyAlignment="1" applyProtection="1">
      <alignment vertical="top" wrapText="1" readingOrder="1"/>
      <protection locked="0"/>
    </xf>
    <xf numFmtId="164" fontId="1" fillId="7" borderId="0" xfId="0" applyNumberFormat="1" applyFont="1" applyFill="1" applyAlignment="1" applyProtection="1">
      <alignment vertical="top" wrapText="1" readingOrder="1"/>
      <protection locked="0"/>
    </xf>
    <xf numFmtId="164" fontId="5" fillId="15" borderId="0" xfId="0" applyNumberFormat="1" applyFont="1" applyFill="1" applyAlignment="1" applyProtection="1">
      <alignment vertical="top" wrapText="1" readingOrder="1"/>
      <protection locked="0"/>
    </xf>
    <xf numFmtId="164" fontId="5" fillId="16" borderId="0" xfId="0" applyNumberFormat="1" applyFont="1" applyFill="1" applyAlignment="1" applyProtection="1">
      <alignment vertical="top" wrapText="1" readingOrder="1"/>
      <protection locked="0"/>
    </xf>
    <xf numFmtId="164" fontId="4" fillId="6" borderId="0" xfId="0" applyNumberFormat="1" applyFont="1" applyFill="1" applyAlignment="1" applyProtection="1">
      <alignment vertical="top" wrapText="1" readingOrder="1"/>
      <protection locked="0"/>
    </xf>
    <xf numFmtId="164" fontId="4" fillId="5" borderId="0" xfId="0" applyNumberFormat="1" applyFont="1" applyFill="1" applyAlignment="1" applyProtection="1">
      <alignment vertical="top" wrapText="1" readingOrder="1"/>
      <protection locked="0"/>
    </xf>
    <xf numFmtId="164" fontId="4" fillId="2" borderId="0" xfId="0" applyNumberFormat="1" applyFont="1" applyFill="1" applyAlignment="1" applyProtection="1">
      <alignment vertical="top" wrapText="1" readingOrder="1"/>
      <protection locked="0"/>
    </xf>
    <xf numFmtId="165" fontId="14" fillId="13" borderId="12" xfId="0" applyNumberFormat="1" applyFont="1" applyFill="1" applyBorder="1" applyAlignment="1">
      <alignment horizontal="right" vertical="center"/>
    </xf>
    <xf numFmtId="164" fontId="7" fillId="4" borderId="22" xfId="0" applyNumberFormat="1" applyFont="1" applyFill="1" applyBorder="1" applyAlignment="1" applyProtection="1">
      <alignment vertical="top" wrapText="1" readingOrder="1"/>
      <protection locked="0"/>
    </xf>
    <xf numFmtId="164" fontId="1" fillId="3" borderId="0" xfId="0" applyNumberFormat="1" applyFont="1" applyFill="1" applyAlignment="1" applyProtection="1">
      <alignment horizontal="right" vertical="top" wrapText="1" readingOrder="1"/>
      <protection locked="0"/>
    </xf>
    <xf numFmtId="0" fontId="1" fillId="10" borderId="27" xfId="0" applyFont="1" applyFill="1" applyBorder="1" applyAlignment="1" applyProtection="1">
      <alignment horizontal="center" vertical="top" wrapText="1" readingOrder="1"/>
      <protection locked="0"/>
    </xf>
    <xf numFmtId="164" fontId="7" fillId="4" borderId="30" xfId="0" applyNumberFormat="1" applyFont="1" applyFill="1" applyBorder="1" applyAlignment="1" applyProtection="1">
      <alignment vertical="top" wrapText="1" readingOrder="1"/>
      <protection locked="0"/>
    </xf>
    <xf numFmtId="164" fontId="1" fillId="12" borderId="31" xfId="0" applyNumberFormat="1" applyFont="1" applyFill="1" applyBorder="1" applyAlignment="1" applyProtection="1">
      <alignment vertical="top" wrapText="1" readingOrder="1"/>
      <protection locked="0"/>
    </xf>
    <xf numFmtId="0" fontId="1" fillId="10" borderId="29" xfId="0" applyFont="1" applyFill="1" applyBorder="1" applyAlignment="1" applyProtection="1">
      <alignment horizontal="center" vertical="top" wrapText="1" readingOrder="1"/>
      <protection locked="0"/>
    </xf>
    <xf numFmtId="164" fontId="7" fillId="4" borderId="31" xfId="0" applyNumberFormat="1" applyFont="1" applyFill="1" applyBorder="1" applyAlignment="1" applyProtection="1">
      <alignment vertical="top" wrapText="1" readingOrder="1"/>
      <protection locked="0"/>
    </xf>
    <xf numFmtId="164" fontId="14" fillId="13" borderId="32" xfId="0" applyNumberFormat="1" applyFont="1" applyFill="1" applyBorder="1" applyAlignment="1" applyProtection="1">
      <alignment vertical="top" wrapText="1" readingOrder="1"/>
      <protection locked="0"/>
    </xf>
    <xf numFmtId="164" fontId="5" fillId="11" borderId="31" xfId="0" applyNumberFormat="1" applyFont="1" applyFill="1" applyBorder="1" applyAlignment="1" applyProtection="1">
      <alignment vertical="top" wrapText="1" readingOrder="1"/>
      <protection locked="0"/>
    </xf>
    <xf numFmtId="4" fontId="1" fillId="12" borderId="31" xfId="0" applyNumberFormat="1" applyFont="1" applyFill="1" applyBorder="1" applyAlignment="1" applyProtection="1">
      <alignment vertical="top" wrapText="1" readingOrder="1"/>
      <protection locked="0"/>
    </xf>
    <xf numFmtId="164" fontId="1" fillId="12" borderId="35" xfId="0" applyNumberFormat="1" applyFont="1" applyFill="1" applyBorder="1" applyAlignment="1" applyProtection="1">
      <alignment vertical="top" wrapText="1" readingOrder="1"/>
      <protection locked="0"/>
    </xf>
    <xf numFmtId="164" fontId="7" fillId="4" borderId="36" xfId="0" applyNumberFormat="1" applyFont="1" applyFill="1" applyBorder="1" applyAlignment="1" applyProtection="1">
      <alignment vertical="top" wrapText="1" readingOrder="1"/>
      <protection locked="0"/>
    </xf>
    <xf numFmtId="164" fontId="1" fillId="11" borderId="31" xfId="0" applyNumberFormat="1" applyFont="1" applyFill="1" applyBorder="1" applyAlignment="1" applyProtection="1">
      <alignment vertical="top" wrapText="1" readingOrder="1"/>
      <protection locked="0"/>
    </xf>
    <xf numFmtId="164" fontId="1" fillId="8" borderId="31" xfId="0" applyNumberFormat="1" applyFont="1" applyFill="1" applyBorder="1" applyAlignment="1" applyProtection="1">
      <alignment vertical="top" wrapText="1" readingOrder="1"/>
      <protection locked="0"/>
    </xf>
    <xf numFmtId="164" fontId="1" fillId="9" borderId="31" xfId="0" applyNumberFormat="1" applyFont="1" applyFill="1" applyBorder="1" applyAlignment="1" applyProtection="1">
      <alignment vertical="top" wrapText="1" readingOrder="1"/>
      <protection locked="0"/>
    </xf>
    <xf numFmtId="164" fontId="1" fillId="9" borderId="35" xfId="0" applyNumberFormat="1" applyFont="1" applyFill="1" applyBorder="1" applyAlignment="1" applyProtection="1">
      <alignment vertical="top" wrapText="1" readingOrder="1"/>
      <protection locked="0"/>
    </xf>
    <xf numFmtId="0" fontId="18" fillId="12" borderId="8" xfId="0" applyFont="1" applyFill="1" applyBorder="1" applyAlignment="1" applyProtection="1">
      <alignment horizontal="center" vertical="top" wrapText="1" readingOrder="1"/>
      <protection locked="0"/>
    </xf>
    <xf numFmtId="164" fontId="18" fillId="12" borderId="28" xfId="0" applyNumberFormat="1" applyFont="1" applyFill="1" applyBorder="1" applyAlignment="1" applyProtection="1">
      <alignment vertical="top" wrapText="1" readingOrder="1"/>
      <protection locked="0"/>
    </xf>
    <xf numFmtId="164" fontId="18" fillId="12" borderId="0" xfId="0" applyNumberFormat="1" applyFont="1" applyFill="1" applyAlignment="1" applyProtection="1">
      <alignment vertical="top" wrapText="1" readingOrder="1"/>
      <protection locked="0"/>
    </xf>
    <xf numFmtId="0" fontId="18" fillId="10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14" fillId="13" borderId="11" xfId="0" applyFont="1" applyFill="1" applyBorder="1" applyAlignment="1">
      <alignment horizontal="center" vertical="center"/>
    </xf>
    <xf numFmtId="164" fontId="18" fillId="12" borderId="31" xfId="0" applyNumberFormat="1" applyFont="1" applyFill="1" applyBorder="1" applyAlignment="1" applyProtection="1">
      <alignment vertical="top" wrapText="1" readingOrder="1"/>
      <protection locked="0"/>
    </xf>
    <xf numFmtId="0" fontId="14" fillId="13" borderId="11" xfId="0" applyFont="1" applyFill="1" applyBorder="1" applyAlignment="1" applyProtection="1">
      <alignment vertical="top" wrapText="1" readingOrder="1"/>
      <protection locked="0"/>
    </xf>
    <xf numFmtId="164" fontId="8" fillId="12" borderId="31" xfId="0" applyNumberFormat="1" applyFont="1" applyFill="1" applyBorder="1" applyAlignment="1" applyProtection="1">
      <alignment vertical="center" wrapText="1" readingOrder="1"/>
      <protection locked="0"/>
    </xf>
    <xf numFmtId="164" fontId="8" fillId="12" borderId="33" xfId="0" applyNumberFormat="1" applyFont="1" applyFill="1" applyBorder="1" applyAlignment="1" applyProtection="1">
      <alignment vertical="center" wrapText="1" readingOrder="1"/>
      <protection locked="0"/>
    </xf>
    <xf numFmtId="165" fontId="15" fillId="14" borderId="34" xfId="0" applyNumberFormat="1" applyFont="1" applyFill="1" applyBorder="1" applyAlignment="1">
      <alignment horizontal="right" vertical="center"/>
    </xf>
    <xf numFmtId="4" fontId="0" fillId="0" borderId="0" xfId="0" applyNumberFormat="1">
      <alignment vertical="center"/>
    </xf>
    <xf numFmtId="0" fontId="15" fillId="0" borderId="0" xfId="0" applyFont="1">
      <alignment vertical="center"/>
    </xf>
    <xf numFmtId="2" fontId="0" fillId="0" borderId="3" xfId="0" applyNumberFormat="1" applyBorder="1">
      <alignment vertical="center"/>
    </xf>
    <xf numFmtId="2" fontId="1" fillId="3" borderId="0" xfId="0" applyNumberFormat="1" applyFont="1" applyFill="1" applyAlignment="1" applyProtection="1">
      <alignment vertical="top" wrapText="1" readingOrder="1"/>
      <protection locked="0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164" fontId="4" fillId="2" borderId="31" xfId="0" applyNumberFormat="1" applyFont="1" applyFill="1" applyBorder="1" applyAlignment="1" applyProtection="1">
      <alignment vertical="top" wrapText="1" readingOrder="1"/>
      <protection locked="0"/>
    </xf>
    <xf numFmtId="164" fontId="4" fillId="5" borderId="31" xfId="0" applyNumberFormat="1" applyFont="1" applyFill="1" applyBorder="1" applyAlignment="1" applyProtection="1">
      <alignment vertical="top" wrapText="1" readingOrder="1"/>
      <protection locked="0"/>
    </xf>
    <xf numFmtId="164" fontId="4" fillId="6" borderId="31" xfId="0" applyNumberFormat="1" applyFont="1" applyFill="1" applyBorder="1" applyAlignment="1" applyProtection="1">
      <alignment vertical="top" wrapText="1" readingOrder="1"/>
      <protection locked="0"/>
    </xf>
    <xf numFmtId="164" fontId="5" fillId="16" borderId="31" xfId="0" applyNumberFormat="1" applyFont="1" applyFill="1" applyBorder="1" applyAlignment="1" applyProtection="1">
      <alignment vertical="top" wrapText="1" readingOrder="1"/>
      <protection locked="0"/>
    </xf>
    <xf numFmtId="164" fontId="5" fillId="15" borderId="31" xfId="0" applyNumberFormat="1" applyFont="1" applyFill="1" applyBorder="1" applyAlignment="1" applyProtection="1">
      <alignment vertical="top" wrapText="1" readingOrder="1"/>
      <protection locked="0"/>
    </xf>
    <xf numFmtId="164" fontId="1" fillId="7" borderId="31" xfId="0" applyNumberFormat="1" applyFont="1" applyFill="1" applyBorder="1" applyAlignment="1" applyProtection="1">
      <alignment vertical="top" wrapText="1" readingOrder="1"/>
      <protection locked="0"/>
    </xf>
    <xf numFmtId="164" fontId="1" fillId="3" borderId="31" xfId="0" applyNumberFormat="1" applyFont="1" applyFill="1" applyBorder="1" applyAlignment="1" applyProtection="1">
      <alignment vertical="top" wrapText="1" readingOrder="1"/>
      <protection locked="0"/>
    </xf>
    <xf numFmtId="4" fontId="1" fillId="3" borderId="31" xfId="0" applyNumberFormat="1" applyFont="1" applyFill="1" applyBorder="1" applyAlignment="1" applyProtection="1">
      <alignment vertical="top" wrapText="1" readingOrder="1"/>
      <protection locked="0"/>
    </xf>
    <xf numFmtId="164" fontId="1" fillId="3" borderId="31" xfId="0" applyNumberFormat="1" applyFont="1" applyFill="1" applyBorder="1" applyAlignment="1" applyProtection="1">
      <alignment horizontal="right" vertical="top" wrapText="1" readingOrder="1"/>
      <protection locked="0"/>
    </xf>
    <xf numFmtId="2" fontId="1" fillId="3" borderId="31" xfId="0" applyNumberFormat="1" applyFont="1" applyFill="1" applyBorder="1" applyAlignment="1" applyProtection="1">
      <alignment vertical="top" wrapText="1" readingOrder="1"/>
      <protection locked="0"/>
    </xf>
    <xf numFmtId="164" fontId="1" fillId="3" borderId="35" xfId="0" applyNumberFormat="1" applyFont="1" applyFill="1" applyBorder="1" applyAlignment="1" applyProtection="1">
      <alignment vertical="top" wrapText="1" readingOrder="1"/>
      <protection locked="0"/>
    </xf>
    <xf numFmtId="164" fontId="1" fillId="7" borderId="8" xfId="0" applyNumberFormat="1" applyFont="1" applyFill="1" applyBorder="1" applyAlignment="1" applyProtection="1">
      <alignment vertical="top" wrapText="1" readingOrder="1"/>
      <protection locked="0"/>
    </xf>
    <xf numFmtId="164" fontId="1" fillId="7" borderId="16" xfId="0" applyNumberFormat="1" applyFont="1" applyFill="1" applyBorder="1" applyAlignment="1" applyProtection="1">
      <alignment vertical="top" wrapText="1" readingOrder="1"/>
      <protection locked="0"/>
    </xf>
    <xf numFmtId="164" fontId="1" fillId="3" borderId="8" xfId="0" applyNumberFormat="1" applyFont="1" applyFill="1" applyBorder="1" applyAlignment="1" applyProtection="1">
      <alignment vertical="top" wrapText="1" readingOrder="1"/>
      <protection locked="0"/>
    </xf>
    <xf numFmtId="164" fontId="1" fillId="3" borderId="16" xfId="0" applyNumberFormat="1" applyFont="1" applyFill="1" applyBorder="1" applyAlignment="1" applyProtection="1">
      <alignment vertical="top" wrapText="1" readingOrder="1"/>
      <protection locked="0"/>
    </xf>
    <xf numFmtId="4" fontId="1" fillId="3" borderId="8" xfId="0" applyNumberFormat="1" applyFont="1" applyFill="1" applyBorder="1" applyAlignment="1" applyProtection="1">
      <alignment vertical="top" wrapText="1" readingOrder="1"/>
      <protection locked="0"/>
    </xf>
    <xf numFmtId="2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4" fontId="0" fillId="0" borderId="16" xfId="0" applyNumberFormat="1" applyBorder="1">
      <alignment vertical="center"/>
    </xf>
    <xf numFmtId="2" fontId="1" fillId="3" borderId="8" xfId="0" applyNumberFormat="1" applyFont="1" applyFill="1" applyBorder="1" applyAlignment="1" applyProtection="1">
      <alignment vertical="top" wrapText="1" readingOrder="1"/>
      <protection locked="0"/>
    </xf>
    <xf numFmtId="0" fontId="1" fillId="10" borderId="24" xfId="0" applyFont="1" applyFill="1" applyBorder="1" applyAlignment="1" applyProtection="1">
      <alignment horizontal="center" vertical="top" wrapText="1" readingOrder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1" fillId="10" borderId="29" xfId="0" applyFont="1" applyFill="1" applyBorder="1" applyAlignment="1" applyProtection="1">
      <alignment horizontal="center" vertical="top" wrapText="1" readingOrder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19" fillId="0" borderId="0" xfId="0" applyFont="1" applyAlignment="1">
      <alignment horizontal="center" vertical="center"/>
    </xf>
    <xf numFmtId="4" fontId="3" fillId="12" borderId="8" xfId="0" applyNumberFormat="1" applyFont="1" applyFill="1" applyBorder="1" applyAlignment="1">
      <alignment horizontal="right"/>
    </xf>
    <xf numFmtId="4" fontId="3" fillId="12" borderId="16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/>
    <xf numFmtId="164" fontId="1" fillId="3" borderId="35" xfId="0" applyNumberFormat="1" applyFont="1" applyFill="1" applyBorder="1" applyAlignment="1" applyProtection="1">
      <alignment vertical="top" wrapText="1" readingOrder="1"/>
      <protection locked="0"/>
    </xf>
    <xf numFmtId="0" fontId="0" fillId="0" borderId="35" xfId="0" applyBorder="1">
      <alignment vertical="center"/>
    </xf>
    <xf numFmtId="164" fontId="1" fillId="3" borderId="31" xfId="0" applyNumberFormat="1" applyFont="1" applyFill="1" applyBorder="1" applyAlignment="1" applyProtection="1">
      <alignment vertical="top" wrapText="1" readingOrder="1"/>
      <protection locked="0"/>
    </xf>
    <xf numFmtId="0" fontId="0" fillId="0" borderId="31" xfId="0" applyBorder="1">
      <alignment vertical="center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Alignment="1"/>
    <xf numFmtId="164" fontId="8" fillId="12" borderId="33" xfId="0" applyNumberFormat="1" applyFont="1" applyFill="1" applyBorder="1" applyAlignment="1" applyProtection="1">
      <alignment vertical="center" wrapText="1" readingOrder="1"/>
      <protection locked="0"/>
    </xf>
    <xf numFmtId="0" fontId="8" fillId="12" borderId="33" xfId="0" applyFont="1" applyFill="1" applyBorder="1">
      <alignment vertical="center"/>
    </xf>
    <xf numFmtId="0" fontId="1" fillId="7" borderId="0" xfId="0" applyFont="1" applyFill="1" applyAlignment="1" applyProtection="1">
      <alignment vertical="top" wrapText="1" readingOrder="1"/>
      <protection locked="0"/>
    </xf>
    <xf numFmtId="164" fontId="1" fillId="7" borderId="31" xfId="0" applyNumberFormat="1" applyFont="1" applyFill="1" applyBorder="1" applyAlignment="1" applyProtection="1">
      <alignment vertical="top" wrapText="1" readingOrder="1"/>
      <protection locked="0"/>
    </xf>
    <xf numFmtId="0" fontId="8" fillId="12" borderId="21" xfId="0" applyFont="1" applyFill="1" applyBorder="1" applyAlignment="1" applyProtection="1">
      <alignment horizontal="left" vertical="center" wrapText="1" readingOrder="1"/>
      <protection locked="0"/>
    </xf>
    <xf numFmtId="0" fontId="8" fillId="12" borderId="22" xfId="0" applyFont="1" applyFill="1" applyBorder="1" applyAlignment="1" applyProtection="1">
      <alignment horizontal="left" vertical="center" wrapText="1" readingOrder="1"/>
      <protection locked="0"/>
    </xf>
    <xf numFmtId="0" fontId="8" fillId="12" borderId="23" xfId="0" applyFont="1" applyFill="1" applyBorder="1" applyAlignment="1" applyProtection="1">
      <alignment horizontal="left" vertical="top" wrapText="1" readingOrder="1"/>
      <protection locked="0"/>
    </xf>
    <xf numFmtId="0" fontId="8" fillId="12" borderId="19" xfId="0" applyFont="1" applyFill="1" applyBorder="1" applyAlignment="1" applyProtection="1">
      <alignment horizontal="left" vertical="top" wrapText="1" readingOrder="1"/>
      <protection locked="0"/>
    </xf>
    <xf numFmtId="0" fontId="12" fillId="0" borderId="0" xfId="0" applyFont="1" applyAlignment="1">
      <alignment horizontal="center" vertical="center"/>
    </xf>
    <xf numFmtId="0" fontId="1" fillId="10" borderId="14" xfId="0" applyFont="1" applyFill="1" applyBorder="1" applyAlignment="1" applyProtection="1">
      <alignment horizontal="center" vertical="top" wrapText="1" readingOrder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7" fillId="4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Alignment="1"/>
    <xf numFmtId="164" fontId="7" fillId="4" borderId="30" xfId="0" applyNumberFormat="1" applyFont="1" applyFill="1" applyBorder="1" applyAlignment="1" applyProtection="1">
      <alignment vertical="top" wrapText="1" readingOrder="1"/>
      <protection locked="0"/>
    </xf>
    <xf numFmtId="0" fontId="8" fillId="0" borderId="30" xfId="0" applyFont="1" applyBorder="1" applyAlignment="1"/>
    <xf numFmtId="0" fontId="18" fillId="12" borderId="0" xfId="0" applyFont="1" applyFill="1" applyAlignment="1" applyProtection="1">
      <alignment vertical="top" wrapText="1" readingOrder="1"/>
      <protection locked="0"/>
    </xf>
    <xf numFmtId="0" fontId="8" fillId="12" borderId="0" xfId="0" applyFont="1" applyFill="1" applyAlignment="1"/>
    <xf numFmtId="164" fontId="18" fillId="12" borderId="31" xfId="0" applyNumberFormat="1" applyFont="1" applyFill="1" applyBorder="1" applyAlignment="1" applyProtection="1">
      <alignment vertical="top" wrapText="1" readingOrder="1"/>
      <protection locked="0"/>
    </xf>
    <xf numFmtId="0" fontId="8" fillId="12" borderId="31" xfId="0" applyFont="1" applyFill="1" applyBorder="1" applyAlignment="1"/>
    <xf numFmtId="0" fontId="9" fillId="0" borderId="0" xfId="0" applyFont="1" applyAlignment="1" applyProtection="1">
      <alignment horizontal="center" vertical="top" wrapText="1" readingOrder="1"/>
      <protection locked="0"/>
    </xf>
    <xf numFmtId="0" fontId="1" fillId="10" borderId="5" xfId="0" applyFont="1" applyFill="1" applyBorder="1" applyAlignment="1" applyProtection="1">
      <alignment horizontal="center" vertical="top" wrapText="1" readingOrder="1"/>
      <protection locked="0"/>
    </xf>
    <xf numFmtId="0" fontId="15" fillId="14" borderId="17" xfId="0" applyFont="1" applyFill="1" applyBorder="1" applyAlignment="1">
      <alignment horizontal="left" vertical="center"/>
    </xf>
    <xf numFmtId="0" fontId="15" fillId="14" borderId="18" xfId="0" applyFont="1" applyFill="1" applyBorder="1" applyAlignment="1">
      <alignment horizontal="left" vertical="center"/>
    </xf>
    <xf numFmtId="165" fontId="15" fillId="14" borderId="34" xfId="0" applyNumberFormat="1" applyFont="1" applyFill="1" applyBorder="1" applyAlignment="1">
      <alignment horizontal="right" vertical="center"/>
    </xf>
    <xf numFmtId="0" fontId="15" fillId="14" borderId="34" xfId="0" applyFont="1" applyFill="1" applyBorder="1" applyAlignment="1">
      <alignment horizontal="right" vertical="center"/>
    </xf>
    <xf numFmtId="164" fontId="8" fillId="12" borderId="31" xfId="0" applyNumberFormat="1" applyFont="1" applyFill="1" applyBorder="1" applyAlignment="1" applyProtection="1">
      <alignment vertical="center" wrapText="1" readingOrder="1"/>
      <protection locked="0"/>
    </xf>
    <xf numFmtId="0" fontId="8" fillId="12" borderId="3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8" fillId="10" borderId="14" xfId="0" applyFont="1" applyFill="1" applyBorder="1" applyAlignment="1" applyProtection="1">
      <alignment horizontal="center" vertical="top" wrapText="1" readingOrder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164" fontId="7" fillId="4" borderId="31" xfId="0" applyNumberFormat="1" applyFont="1" applyFill="1" applyBorder="1" applyAlignment="1" applyProtection="1">
      <alignment vertical="top" wrapText="1" readingOrder="1"/>
      <protection locked="0"/>
    </xf>
    <xf numFmtId="0" fontId="8" fillId="0" borderId="31" xfId="0" applyFont="1" applyBorder="1" applyAlignment="1"/>
    <xf numFmtId="0" fontId="5" fillId="15" borderId="0" xfId="0" applyFont="1" applyFill="1" applyAlignment="1" applyProtection="1">
      <alignment vertical="top" wrapText="1" readingOrder="1"/>
      <protection locked="0"/>
    </xf>
    <xf numFmtId="0" fontId="6" fillId="0" borderId="0" xfId="0" applyFont="1" applyAlignment="1"/>
    <xf numFmtId="164" fontId="5" fillId="15" borderId="31" xfId="0" applyNumberFormat="1" applyFont="1" applyFill="1" applyBorder="1" applyAlignment="1" applyProtection="1">
      <alignment vertical="top" wrapText="1" readingOrder="1"/>
      <protection locked="0"/>
    </xf>
    <xf numFmtId="0" fontId="11" fillId="0" borderId="31" xfId="0" applyFont="1" applyBorder="1">
      <alignment vertical="center"/>
    </xf>
    <xf numFmtId="0" fontId="5" fillId="16" borderId="0" xfId="0" applyFont="1" applyFill="1" applyAlignment="1" applyProtection="1">
      <alignment vertical="top" wrapText="1" readingOrder="1"/>
      <protection locked="0"/>
    </xf>
    <xf numFmtId="0" fontId="6" fillId="16" borderId="0" xfId="0" applyFont="1" applyFill="1" applyAlignment="1"/>
    <xf numFmtId="164" fontId="5" fillId="16" borderId="31" xfId="0" applyNumberFormat="1" applyFont="1" applyFill="1" applyBorder="1" applyAlignment="1" applyProtection="1">
      <alignment vertical="top" wrapText="1" readingOrder="1"/>
      <protection locked="0"/>
    </xf>
    <xf numFmtId="0" fontId="11" fillId="16" borderId="31" xfId="0" applyFont="1" applyFill="1" applyBorder="1">
      <alignment vertical="center"/>
    </xf>
    <xf numFmtId="0" fontId="14" fillId="13" borderId="12" xfId="0" applyFont="1" applyFill="1" applyBorder="1" applyAlignment="1" applyProtection="1">
      <alignment vertical="top" wrapText="1" readingOrder="1"/>
      <protection locked="0"/>
    </xf>
    <xf numFmtId="0" fontId="14" fillId="13" borderId="12" xfId="0" applyFont="1" applyFill="1" applyBorder="1" applyAlignment="1"/>
    <xf numFmtId="164" fontId="14" fillId="13" borderId="32" xfId="0" applyNumberFormat="1" applyFont="1" applyFill="1" applyBorder="1" applyAlignment="1" applyProtection="1">
      <alignment vertical="top" wrapText="1" readingOrder="1"/>
      <protection locked="0"/>
    </xf>
    <xf numFmtId="0" fontId="14" fillId="13" borderId="32" xfId="0" applyFont="1" applyFill="1" applyBorder="1" applyAlignment="1"/>
    <xf numFmtId="0" fontId="17" fillId="0" borderId="0" xfId="0" applyFont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vertical="top" wrapText="1" readingOrder="1"/>
      <protection locked="0"/>
    </xf>
    <xf numFmtId="0" fontId="0" fillId="0" borderId="16" xfId="0" applyBorder="1">
      <alignment vertical="center"/>
    </xf>
    <xf numFmtId="164" fontId="1" fillId="7" borderId="8" xfId="0" applyNumberFormat="1" applyFont="1" applyFill="1" applyBorder="1" applyAlignment="1" applyProtection="1">
      <alignment vertical="top" wrapText="1" readingOrder="1"/>
      <protection locked="0"/>
    </xf>
    <xf numFmtId="0" fontId="1" fillId="3" borderId="16" xfId="0" applyFont="1" applyFill="1" applyBorder="1" applyAlignment="1" applyProtection="1">
      <alignment vertical="top" wrapText="1" readingOrder="1"/>
      <protection locked="0"/>
    </xf>
    <xf numFmtId="164" fontId="1" fillId="3" borderId="16" xfId="0" applyNumberFormat="1" applyFont="1" applyFill="1" applyBorder="1" applyAlignment="1" applyProtection="1">
      <alignment vertical="top" wrapText="1" readingOrder="1"/>
      <protection locked="0"/>
    </xf>
    <xf numFmtId="164" fontId="5" fillId="15" borderId="8" xfId="0" applyNumberFormat="1" applyFont="1" applyFill="1" applyBorder="1" applyAlignment="1" applyProtection="1">
      <alignment vertical="top" wrapText="1" readingOrder="1"/>
      <protection locked="0"/>
    </xf>
    <xf numFmtId="0" fontId="11" fillId="0" borderId="16" xfId="0" applyFont="1" applyBorder="1">
      <alignment vertical="center"/>
    </xf>
    <xf numFmtId="4" fontId="0" fillId="0" borderId="31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1" fillId="10" borderId="32" xfId="0" applyFont="1" applyFill="1" applyBorder="1" applyAlignment="1" applyProtection="1">
      <alignment horizontal="center" vertical="top" wrapText="1" readingOrder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164" fontId="1" fillId="7" borderId="31" xfId="0" applyNumberFormat="1" applyFont="1" applyFill="1" applyBorder="1" applyAlignment="1" applyProtection="1">
      <alignment horizontal="right" vertical="top" wrapText="1" readingOrder="1"/>
      <protection locked="0"/>
    </xf>
    <xf numFmtId="164" fontId="1" fillId="3" borderId="3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64" fontId="4" fillId="6" borderId="31" xfId="0" applyNumberFormat="1" applyFont="1" applyFill="1" applyBorder="1" applyAlignment="1" applyProtection="1">
      <alignment vertical="top" wrapText="1" readingOrder="1"/>
      <protection locked="0"/>
    </xf>
    <xf numFmtId="0" fontId="4" fillId="5" borderId="0" xfId="0" applyFont="1" applyFill="1" applyAlignment="1" applyProtection="1">
      <alignment vertical="top" wrapText="1" readingOrder="1"/>
      <protection locked="0"/>
    </xf>
    <xf numFmtId="164" fontId="4" fillId="5" borderId="31" xfId="0" applyNumberFormat="1" applyFont="1" applyFill="1" applyBorder="1" applyAlignment="1" applyProtection="1">
      <alignment vertical="top" wrapText="1" readingOrder="1"/>
      <protection locked="0"/>
    </xf>
    <xf numFmtId="0" fontId="4" fillId="2" borderId="0" xfId="0" applyFont="1" applyFill="1" applyAlignment="1" applyProtection="1">
      <alignment vertical="top" wrapText="1" readingOrder="1"/>
      <protection locked="0"/>
    </xf>
    <xf numFmtId="164" fontId="4" fillId="2" borderId="31" xfId="0" applyNumberFormat="1" applyFont="1" applyFill="1" applyBorder="1" applyAlignment="1" applyProtection="1">
      <alignment vertical="top" wrapText="1" readingOrder="1"/>
      <protection locked="0"/>
    </xf>
    <xf numFmtId="0" fontId="15" fillId="0" borderId="31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" fillId="9" borderId="0" xfId="0" applyFont="1" applyFill="1" applyAlignment="1" applyProtection="1">
      <alignment vertical="top" wrapText="1" readingOrder="1"/>
      <protection locked="0"/>
    </xf>
    <xf numFmtId="164" fontId="1" fillId="9" borderId="31" xfId="0" applyNumberFormat="1" applyFont="1" applyFill="1" applyBorder="1" applyAlignment="1" applyProtection="1">
      <alignment vertical="top" wrapText="1" readingOrder="1"/>
      <protection locked="0"/>
    </xf>
    <xf numFmtId="164" fontId="1" fillId="12" borderId="31" xfId="0" applyNumberFormat="1" applyFont="1" applyFill="1" applyBorder="1" applyAlignment="1" applyProtection="1">
      <alignment vertical="top" wrapText="1" readingOrder="1"/>
      <protection locked="0"/>
    </xf>
    <xf numFmtId="0" fontId="3" fillId="12" borderId="31" xfId="0" applyFont="1" applyFill="1" applyBorder="1" applyAlignment="1"/>
    <xf numFmtId="0" fontId="1" fillId="12" borderId="0" xfId="0" applyFont="1" applyFill="1" applyAlignment="1" applyProtection="1">
      <alignment vertical="top" wrapText="1" readingOrder="1"/>
      <protection locked="0"/>
    </xf>
    <xf numFmtId="0" fontId="0" fillId="12" borderId="0" xfId="0" applyFill="1">
      <alignment vertical="center"/>
    </xf>
    <xf numFmtId="0" fontId="1" fillId="11" borderId="0" xfId="0" applyFont="1" applyFill="1" applyAlignment="1" applyProtection="1">
      <alignment vertical="top" wrapText="1" readingOrder="1"/>
      <protection locked="0"/>
    </xf>
    <xf numFmtId="0" fontId="0" fillId="11" borderId="0" xfId="0" applyFill="1">
      <alignment vertical="center"/>
    </xf>
    <xf numFmtId="164" fontId="1" fillId="11" borderId="31" xfId="0" applyNumberFormat="1" applyFont="1" applyFill="1" applyBorder="1" applyAlignment="1" applyProtection="1">
      <alignment vertical="top" wrapText="1" readingOrder="1"/>
      <protection locked="0"/>
    </xf>
    <xf numFmtId="0" fontId="3" fillId="11" borderId="31" xfId="0" applyFont="1" applyFill="1" applyBorder="1" applyAlignment="1"/>
    <xf numFmtId="165" fontId="14" fillId="13" borderId="12" xfId="0" applyNumberFormat="1" applyFont="1" applyFill="1" applyBorder="1" applyAlignment="1">
      <alignment horizontal="right" vertical="center"/>
    </xf>
    <xf numFmtId="165" fontId="14" fillId="13" borderId="25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 applyProtection="1">
      <alignment vertical="top" wrapText="1" readingOrder="1"/>
      <protection locked="0"/>
    </xf>
    <xf numFmtId="164" fontId="1" fillId="9" borderId="35" xfId="0" applyNumberFormat="1" applyFont="1" applyFill="1" applyBorder="1" applyAlignment="1" applyProtection="1">
      <alignment vertical="top" wrapText="1" readingOrder="1"/>
      <protection locked="0"/>
    </xf>
    <xf numFmtId="0" fontId="1" fillId="8" borderId="0" xfId="0" applyFont="1" applyFill="1" applyAlignment="1" applyProtection="1">
      <alignment vertical="top" wrapText="1" readingOrder="1"/>
      <protection locked="0"/>
    </xf>
    <xf numFmtId="164" fontId="1" fillId="8" borderId="31" xfId="0" applyNumberFormat="1" applyFont="1" applyFill="1" applyBorder="1" applyAlignment="1" applyProtection="1">
      <alignment vertical="top" wrapText="1" readingOrder="1"/>
      <protection locked="0"/>
    </xf>
    <xf numFmtId="164" fontId="7" fillId="4" borderId="36" xfId="0" applyNumberFormat="1" applyFont="1" applyFill="1" applyBorder="1" applyAlignment="1" applyProtection="1">
      <alignment vertical="top" wrapText="1" readingOrder="1"/>
      <protection locked="0"/>
    </xf>
    <xf numFmtId="0" fontId="1" fillId="12" borderId="1" xfId="0" applyFont="1" applyFill="1" applyBorder="1" applyAlignment="1" applyProtection="1">
      <alignment vertical="top" wrapText="1" readingOrder="1"/>
      <protection locked="0"/>
    </xf>
    <xf numFmtId="0" fontId="0" fillId="12" borderId="1" xfId="0" applyFill="1" applyBorder="1">
      <alignment vertical="center"/>
    </xf>
    <xf numFmtId="164" fontId="1" fillId="12" borderId="35" xfId="0" applyNumberFormat="1" applyFont="1" applyFill="1" applyBorder="1" applyAlignment="1" applyProtection="1">
      <alignment vertical="top" wrapText="1" readingOrder="1"/>
      <protection locked="0"/>
    </xf>
    <xf numFmtId="0" fontId="3" fillId="12" borderId="35" xfId="0" applyFont="1" applyFill="1" applyBorder="1" applyAlignment="1"/>
    <xf numFmtId="0" fontId="15" fillId="0" borderId="0" xfId="0" applyFont="1">
      <alignment vertical="center"/>
    </xf>
    <xf numFmtId="0" fontId="5" fillId="11" borderId="0" xfId="0" applyFont="1" applyFill="1" applyAlignment="1" applyProtection="1">
      <alignment vertical="top" wrapText="1" readingOrder="1"/>
      <protection locked="0"/>
    </xf>
    <xf numFmtId="0" fontId="11" fillId="11" borderId="0" xfId="0" applyFont="1" applyFill="1">
      <alignment vertical="center"/>
    </xf>
    <xf numFmtId="164" fontId="5" fillId="11" borderId="31" xfId="0" applyNumberFormat="1" applyFont="1" applyFill="1" applyBorder="1" applyAlignment="1" applyProtection="1">
      <alignment vertical="top" wrapText="1" readingOrder="1"/>
      <protection locked="0"/>
    </xf>
    <xf numFmtId="0" fontId="6" fillId="11" borderId="31" xfId="0" applyFont="1" applyFill="1" applyBorder="1" applyAlignment="1"/>
    <xf numFmtId="164" fontId="7" fillId="4" borderId="0" xfId="0" applyNumberFormat="1" applyFont="1" applyFill="1" applyAlignment="1" applyProtection="1">
      <alignment vertical="top" wrapText="1" readingOrder="1"/>
      <protection locked="0"/>
    </xf>
    <xf numFmtId="164" fontId="18" fillId="12" borderId="0" xfId="0" applyNumberFormat="1" applyFont="1" applyFill="1" applyAlignment="1" applyProtection="1">
      <alignment vertical="top" wrapText="1" readingOrder="1"/>
      <protection locked="0"/>
    </xf>
    <xf numFmtId="0" fontId="8" fillId="12" borderId="16" xfId="0" applyFont="1" applyFill="1" applyBorder="1" applyAlignment="1"/>
    <xf numFmtId="164" fontId="18" fillId="12" borderId="2" xfId="0" applyNumberFormat="1" applyFont="1" applyFill="1" applyBorder="1" applyAlignment="1" applyProtection="1">
      <alignment vertical="top" wrapText="1" readingOrder="1"/>
      <protection locked="0"/>
    </xf>
    <xf numFmtId="164" fontId="18" fillId="12" borderId="16" xfId="0" applyNumberFormat="1" applyFont="1" applyFill="1" applyBorder="1" applyAlignment="1" applyProtection="1">
      <alignment vertical="top" wrapText="1" readingOrder="1"/>
      <protection locked="0"/>
    </xf>
    <xf numFmtId="0" fontId="7" fillId="4" borderId="22" xfId="0" applyFont="1" applyFill="1" applyBorder="1" applyAlignment="1" applyProtection="1">
      <alignment vertical="top" wrapText="1" readingOrder="1"/>
      <protection locked="0"/>
    </xf>
    <xf numFmtId="0" fontId="8" fillId="0" borderId="22" xfId="0" applyFont="1" applyBorder="1" applyAlignment="1"/>
    <xf numFmtId="164" fontId="7" fillId="4" borderId="22" xfId="0" applyNumberFormat="1" applyFont="1" applyFill="1" applyBorder="1" applyAlignment="1" applyProtection="1">
      <alignment vertical="top" wrapText="1" readingOrder="1"/>
      <protection locked="0"/>
    </xf>
    <xf numFmtId="0" fontId="8" fillId="0" borderId="26" xfId="0" applyFont="1" applyBorder="1" applyAlignment="1"/>
    <xf numFmtId="0" fontId="1" fillId="12" borderId="0" xfId="0" applyFont="1" applyFill="1" applyAlignment="1" applyProtection="1">
      <alignment horizontal="left" vertical="top" wrapText="1" readingOrder="1"/>
      <protection locked="0"/>
    </xf>
    <xf numFmtId="164" fontId="5" fillId="15" borderId="11" xfId="0" applyNumberFormat="1" applyFont="1" applyFill="1" applyBorder="1" applyAlignment="1" applyProtection="1">
      <alignment vertical="top" wrapText="1" readingOrder="1"/>
      <protection locked="0"/>
    </xf>
    <xf numFmtId="0" fontId="11" fillId="0" borderId="37" xfId="0" applyFont="1" applyBorder="1">
      <alignment vertical="center"/>
    </xf>
    <xf numFmtId="164" fontId="1" fillId="7" borderId="10" xfId="0" applyNumberFormat="1" applyFont="1" applyFill="1" applyBorder="1" applyAlignment="1" applyProtection="1">
      <alignment vertical="top" wrapText="1" readingOrder="1"/>
      <protection locked="0"/>
    </xf>
    <xf numFmtId="0" fontId="0" fillId="0" borderId="26" xfId="0" applyBorder="1">
      <alignment vertical="center"/>
    </xf>
    <xf numFmtId="164" fontId="1" fillId="3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13" xfId="0" applyBorder="1">
      <alignment vertical="center"/>
    </xf>
    <xf numFmtId="164" fontId="1" fillId="3" borderId="0" xfId="0" applyNumberFormat="1" applyFont="1" applyFill="1" applyAlignment="1" applyProtection="1">
      <alignment vertical="top" wrapText="1" readingOrder="1"/>
      <protection locked="0"/>
    </xf>
    <xf numFmtId="0" fontId="0" fillId="0" borderId="3" xfId="0" applyBorder="1">
      <alignment vertical="center"/>
    </xf>
    <xf numFmtId="164" fontId="1" fillId="7" borderId="0" xfId="0" applyNumberFormat="1" applyFont="1" applyFill="1" applyAlignment="1" applyProtection="1">
      <alignment vertical="top" wrapText="1" readingOrder="1"/>
      <protection locked="0"/>
    </xf>
    <xf numFmtId="164" fontId="5" fillId="15" borderId="0" xfId="0" applyNumberFormat="1" applyFont="1" applyFill="1" applyAlignment="1" applyProtection="1">
      <alignment vertical="top" wrapText="1" readingOrder="1"/>
      <protection locked="0"/>
    </xf>
    <xf numFmtId="0" fontId="11" fillId="0" borderId="3" xfId="0" applyFont="1" applyBorder="1">
      <alignment vertical="center"/>
    </xf>
    <xf numFmtId="164" fontId="5" fillId="16" borderId="0" xfId="0" applyNumberFormat="1" applyFont="1" applyFill="1" applyAlignment="1" applyProtection="1">
      <alignment vertical="top" wrapText="1" readingOrder="1"/>
      <protection locked="0"/>
    </xf>
    <xf numFmtId="0" fontId="11" fillId="16" borderId="3" xfId="0" applyFont="1" applyFill="1" applyBorder="1">
      <alignment vertical="center"/>
    </xf>
    <xf numFmtId="164" fontId="5" fillId="16" borderId="3" xfId="0" applyNumberFormat="1" applyFont="1" applyFill="1" applyBorder="1" applyAlignment="1" applyProtection="1">
      <alignment vertical="top" wrapText="1" readingOrder="1"/>
      <protection locked="0"/>
    </xf>
    <xf numFmtId="164" fontId="4" fillId="6" borderId="0" xfId="0" applyNumberFormat="1" applyFont="1" applyFill="1" applyAlignment="1" applyProtection="1">
      <alignment vertical="top" wrapText="1" readingOrder="1"/>
      <protection locked="0"/>
    </xf>
    <xf numFmtId="164" fontId="4" fillId="6" borderId="3" xfId="0" applyNumberFormat="1" applyFont="1" applyFill="1" applyBorder="1" applyAlignment="1" applyProtection="1">
      <alignment vertical="top" wrapText="1" readingOrder="1"/>
      <protection locked="0"/>
    </xf>
    <xf numFmtId="164" fontId="4" fillId="2" borderId="0" xfId="0" applyNumberFormat="1" applyFont="1" applyFill="1" applyAlignment="1" applyProtection="1">
      <alignment vertical="top" wrapText="1" readingOrder="1"/>
      <protection locked="0"/>
    </xf>
    <xf numFmtId="164" fontId="4" fillId="2" borderId="3" xfId="0" applyNumberFormat="1" applyFont="1" applyFill="1" applyBorder="1" applyAlignment="1" applyProtection="1">
      <alignment vertical="top" wrapText="1" readingOrder="1"/>
      <protection locked="0"/>
    </xf>
    <xf numFmtId="164" fontId="4" fillId="5" borderId="0" xfId="0" applyNumberFormat="1" applyFont="1" applyFill="1" applyAlignment="1" applyProtection="1">
      <alignment vertical="top" wrapText="1" readingOrder="1"/>
      <protection locked="0"/>
    </xf>
    <xf numFmtId="164" fontId="4" fillId="5" borderId="3" xfId="0" applyNumberFormat="1" applyFont="1" applyFill="1" applyBorder="1" applyAlignment="1" applyProtection="1">
      <alignment vertical="top" wrapText="1" readingOrder="1"/>
      <protection locked="0"/>
    </xf>
    <xf numFmtId="0" fontId="15" fillId="0" borderId="3" xfId="0" applyFont="1" applyBorder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8"/>
  <sheetViews>
    <sheetView tabSelected="1" zoomScaleNormal="100" workbookViewId="0">
      <selection activeCell="P355" sqref="P355"/>
    </sheetView>
  </sheetViews>
  <sheetFormatPr defaultColWidth="8.85546875" defaultRowHeight="12.75" x14ac:dyDescent="0.2"/>
  <cols>
    <col min="1" max="1" width="15.5703125" customWidth="1"/>
    <col min="8" max="8" width="14.7109375" customWidth="1"/>
    <col min="9" max="10" width="7.7109375" customWidth="1"/>
    <col min="11" max="12" width="14.7109375" customWidth="1"/>
    <col min="13" max="14" width="7.7109375" customWidth="1"/>
    <col min="16" max="16" width="11.7109375" bestFit="1" customWidth="1"/>
  </cols>
  <sheetData>
    <row r="1" spans="1:14" ht="15" x14ac:dyDescent="0.2">
      <c r="A1" s="82" t="s">
        <v>0</v>
      </c>
      <c r="B1" s="79"/>
      <c r="C1" s="79"/>
      <c r="D1" s="9"/>
      <c r="E1" s="9"/>
    </row>
    <row r="2" spans="1:14" ht="14.25" x14ac:dyDescent="0.2">
      <c r="A2" s="79" t="s">
        <v>1</v>
      </c>
      <c r="B2" s="79"/>
      <c r="C2" s="79"/>
    </row>
    <row r="3" spans="1:14" ht="14.25" x14ac:dyDescent="0.2">
      <c r="A3" s="79" t="s">
        <v>2</v>
      </c>
      <c r="B3" s="79"/>
      <c r="C3" s="79"/>
    </row>
    <row r="4" spans="1:14" ht="14.25" x14ac:dyDescent="0.2">
      <c r="A4" s="79"/>
      <c r="B4" s="79"/>
      <c r="C4" s="79"/>
    </row>
    <row r="5" spans="1:14" ht="14.25" x14ac:dyDescent="0.2">
      <c r="A5" s="83" t="s">
        <v>3</v>
      </c>
      <c r="B5" s="83" t="s">
        <v>4</v>
      </c>
      <c r="C5" s="84"/>
      <c r="D5" s="36"/>
    </row>
    <row r="6" spans="1:14" ht="14.25" x14ac:dyDescent="0.2">
      <c r="A6" s="83" t="s">
        <v>5</v>
      </c>
      <c r="B6" s="83" t="s">
        <v>6</v>
      </c>
      <c r="C6" s="83"/>
      <c r="D6" s="36"/>
    </row>
    <row r="7" spans="1:14" ht="14.25" x14ac:dyDescent="0.2">
      <c r="A7" s="83" t="s">
        <v>7</v>
      </c>
      <c r="B7" s="83"/>
      <c r="C7" s="83"/>
      <c r="D7" s="36"/>
    </row>
    <row r="8" spans="1:14" x14ac:dyDescent="0.2">
      <c r="A8" s="36"/>
      <c r="B8" s="36"/>
      <c r="C8" s="36"/>
      <c r="D8" s="36"/>
    </row>
    <row r="15" spans="1:14" ht="20.25" x14ac:dyDescent="0.2">
      <c r="A15" s="109" t="s">
        <v>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ht="20.25" x14ac:dyDescent="0.2">
      <c r="A16" s="109" t="s">
        <v>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25" spans="1:14" s="3" customFormat="1" ht="13.15" customHeight="1" x14ac:dyDescent="0.2">
      <c r="A25" s="128" t="s">
        <v>10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s="3" customFormat="1" x14ac:dyDescent="0.2">
      <c r="F26" s="5"/>
      <c r="G26" s="6"/>
      <c r="H26" s="6"/>
      <c r="I26" s="6"/>
    </row>
    <row r="27" spans="1:14" s="3" customFormat="1" ht="15" x14ac:dyDescent="0.2">
      <c r="A27" s="128" t="s">
        <v>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 ht="13.5" thickBot="1" x14ac:dyDescent="0.25">
      <c r="F28" s="1"/>
      <c r="G28" s="2"/>
      <c r="H28" s="2"/>
      <c r="I28" s="2"/>
      <c r="N28" t="s">
        <v>12</v>
      </c>
    </row>
    <row r="29" spans="1:14" ht="37.5" customHeight="1" thickTop="1" thickBot="1" x14ac:dyDescent="0.25">
      <c r="A29" s="24" t="s">
        <v>13</v>
      </c>
      <c r="B29" s="129" t="s">
        <v>14</v>
      </c>
      <c r="C29" s="130"/>
      <c r="D29" s="130"/>
      <c r="E29" s="130"/>
      <c r="F29" s="130"/>
      <c r="G29" s="130"/>
      <c r="H29" s="53" t="s">
        <v>15</v>
      </c>
      <c r="I29" s="129" t="s">
        <v>16</v>
      </c>
      <c r="J29" s="131"/>
      <c r="K29" s="42" t="s">
        <v>17</v>
      </c>
      <c r="L29" s="53" t="s">
        <v>18</v>
      </c>
      <c r="M29" s="129" t="s">
        <v>19</v>
      </c>
      <c r="N29" s="131"/>
    </row>
    <row r="30" spans="1:14" ht="16.5" customHeight="1" thickTop="1" x14ac:dyDescent="0.2">
      <c r="A30" s="25"/>
      <c r="B30" s="132" t="s">
        <v>20</v>
      </c>
      <c r="C30" s="133"/>
      <c r="D30" s="133"/>
      <c r="E30" s="133"/>
      <c r="F30" s="133"/>
      <c r="G30" s="133"/>
      <c r="H30" s="43">
        <f>H31+H32</f>
        <v>2846842.64</v>
      </c>
      <c r="I30" s="217">
        <f>I31+I32</f>
        <v>3131670.81</v>
      </c>
      <c r="J30" s="133"/>
      <c r="K30" s="43">
        <f>K31+K32</f>
        <v>3472666.07</v>
      </c>
      <c r="L30" s="43">
        <f>L31+L32</f>
        <v>3415446.06</v>
      </c>
      <c r="M30" s="217">
        <f>M31+M32</f>
        <v>3415446.06</v>
      </c>
      <c r="N30" s="133"/>
    </row>
    <row r="31" spans="1:14" ht="16.5" customHeight="1" x14ac:dyDescent="0.2">
      <c r="A31" s="67" t="s">
        <v>21</v>
      </c>
      <c r="B31" s="136" t="s">
        <v>22</v>
      </c>
      <c r="C31" s="137"/>
      <c r="D31" s="137"/>
      <c r="E31" s="137"/>
      <c r="F31" s="137"/>
      <c r="G31" s="137"/>
      <c r="H31" s="68">
        <v>2845392.64</v>
      </c>
      <c r="I31" s="218">
        <v>3131670.81</v>
      </c>
      <c r="J31" s="219"/>
      <c r="K31" s="69">
        <v>3472666.07</v>
      </c>
      <c r="L31" s="68">
        <v>3415446.06</v>
      </c>
      <c r="M31" s="218">
        <v>3415446.06</v>
      </c>
      <c r="N31" s="219"/>
    </row>
    <row r="32" spans="1:14" ht="16.5" customHeight="1" thickBot="1" x14ac:dyDescent="0.25">
      <c r="A32" s="67" t="s">
        <v>23</v>
      </c>
      <c r="B32" s="136" t="s">
        <v>24</v>
      </c>
      <c r="C32" s="137"/>
      <c r="D32" s="137"/>
      <c r="E32" s="137"/>
      <c r="F32" s="137"/>
      <c r="G32" s="137"/>
      <c r="H32" s="68">
        <v>1450</v>
      </c>
      <c r="I32" s="218">
        <v>0</v>
      </c>
      <c r="J32" s="219"/>
      <c r="K32" s="69">
        <v>0</v>
      </c>
      <c r="L32" s="68">
        <v>0</v>
      </c>
      <c r="M32" s="218">
        <v>0</v>
      </c>
      <c r="N32" s="219"/>
    </row>
    <row r="33" spans="1:14" ht="37.5" customHeight="1" thickTop="1" thickBot="1" x14ac:dyDescent="0.25">
      <c r="A33" s="70" t="s">
        <v>13</v>
      </c>
      <c r="B33" s="149" t="s">
        <v>14</v>
      </c>
      <c r="C33" s="150"/>
      <c r="D33" s="150"/>
      <c r="E33" s="150"/>
      <c r="F33" s="150"/>
      <c r="G33" s="150"/>
      <c r="H33" s="53" t="s">
        <v>15</v>
      </c>
      <c r="I33" s="129" t="s">
        <v>16</v>
      </c>
      <c r="J33" s="131"/>
      <c r="K33" s="42" t="s">
        <v>17</v>
      </c>
      <c r="L33" s="53" t="s">
        <v>18</v>
      </c>
      <c r="M33" s="129" t="s">
        <v>19</v>
      </c>
      <c r="N33" s="131"/>
    </row>
    <row r="34" spans="1:14" ht="16.5" customHeight="1" thickTop="1" x14ac:dyDescent="0.2">
      <c r="A34" s="71"/>
      <c r="B34" s="222" t="s">
        <v>25</v>
      </c>
      <c r="C34" s="223"/>
      <c r="D34" s="223"/>
      <c r="E34" s="223"/>
      <c r="F34" s="223"/>
      <c r="G34" s="223"/>
      <c r="H34" s="51">
        <f>H35+H36</f>
        <v>2834406.27</v>
      </c>
      <c r="I34" s="224">
        <f>I35+I36</f>
        <v>3144240.18</v>
      </c>
      <c r="J34" s="225"/>
      <c r="K34" s="51">
        <f>K35+K36</f>
        <v>3476366.07</v>
      </c>
      <c r="L34" s="51">
        <f>L35+L36</f>
        <v>3415446.06</v>
      </c>
      <c r="M34" s="224">
        <f>M35+M36</f>
        <v>3415446.06</v>
      </c>
      <c r="N34" s="225"/>
    </row>
    <row r="35" spans="1:14" ht="16.5" customHeight="1" x14ac:dyDescent="0.2">
      <c r="A35" s="67" t="s">
        <v>26</v>
      </c>
      <c r="B35" s="136" t="s">
        <v>27</v>
      </c>
      <c r="C35" s="137"/>
      <c r="D35" s="137"/>
      <c r="E35" s="137"/>
      <c r="F35" s="137"/>
      <c r="G35" s="137"/>
      <c r="H35" s="68">
        <v>2716108.59</v>
      </c>
      <c r="I35" s="218">
        <v>3082409.21</v>
      </c>
      <c r="J35" s="219"/>
      <c r="K35" s="69">
        <v>3463236.07</v>
      </c>
      <c r="L35" s="68">
        <v>3403516.06</v>
      </c>
      <c r="M35" s="220">
        <v>3403516.06</v>
      </c>
      <c r="N35" s="221"/>
    </row>
    <row r="36" spans="1:14" ht="16.5" customHeight="1" x14ac:dyDescent="0.2">
      <c r="A36" s="67" t="s">
        <v>28</v>
      </c>
      <c r="B36" s="136" t="s">
        <v>29</v>
      </c>
      <c r="C36" s="137"/>
      <c r="D36" s="137"/>
      <c r="E36" s="137"/>
      <c r="F36" s="137"/>
      <c r="G36" s="137"/>
      <c r="H36" s="68">
        <v>118297.68</v>
      </c>
      <c r="I36" s="218">
        <v>61830.97</v>
      </c>
      <c r="J36" s="219"/>
      <c r="K36" s="69">
        <v>13130</v>
      </c>
      <c r="L36" s="68">
        <v>11930</v>
      </c>
      <c r="M36" s="220">
        <v>11930</v>
      </c>
      <c r="N36" s="221"/>
    </row>
    <row r="37" spans="1:14" ht="16.5" customHeight="1" thickBot="1" x14ac:dyDescent="0.25">
      <c r="A37" s="72">
        <v>9</v>
      </c>
      <c r="B37" s="33" t="s">
        <v>30</v>
      </c>
      <c r="C37" s="33"/>
      <c r="D37" s="33"/>
      <c r="E37" s="33"/>
      <c r="F37" s="33"/>
      <c r="G37" s="33"/>
      <c r="H37" s="50">
        <f>H30-H34</f>
        <v>12436.370000000112</v>
      </c>
      <c r="I37" s="201">
        <f>I30-I34</f>
        <v>-12569.370000000112</v>
      </c>
      <c r="J37" s="202"/>
      <c r="K37" s="50">
        <f>K30-K34</f>
        <v>-3700</v>
      </c>
      <c r="L37" s="50">
        <f>L30-L34</f>
        <v>0</v>
      </c>
      <c r="M37" s="201">
        <f>M30-M34</f>
        <v>0</v>
      </c>
      <c r="N37" s="202"/>
    </row>
    <row r="38" spans="1:14" ht="13.5" thickTop="1" x14ac:dyDescent="0.2"/>
    <row r="42" spans="1:14" s="3" customFormat="1" ht="15" x14ac:dyDescent="0.2">
      <c r="A42" s="128" t="s">
        <v>31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  <row r="43" spans="1:14" ht="13.5" thickBot="1" x14ac:dyDescent="0.25">
      <c r="F43" s="1"/>
      <c r="G43" s="2"/>
      <c r="H43" s="2"/>
      <c r="I43" s="2"/>
      <c r="N43" t="s">
        <v>12</v>
      </c>
    </row>
    <row r="44" spans="1:14" ht="37.5" customHeight="1" thickTop="1" thickBot="1" x14ac:dyDescent="0.25">
      <c r="A44" s="24" t="s">
        <v>13</v>
      </c>
      <c r="B44" s="129" t="s">
        <v>14</v>
      </c>
      <c r="C44" s="130"/>
      <c r="D44" s="130"/>
      <c r="E44" s="130"/>
      <c r="F44" s="130"/>
      <c r="G44" s="130"/>
      <c r="H44" s="53" t="s">
        <v>15</v>
      </c>
      <c r="I44" s="129" t="s">
        <v>16</v>
      </c>
      <c r="J44" s="131"/>
      <c r="K44" s="42" t="s">
        <v>17</v>
      </c>
      <c r="L44" s="53" t="s">
        <v>18</v>
      </c>
      <c r="M44" s="129" t="s">
        <v>19</v>
      </c>
      <c r="N44" s="131"/>
    </row>
    <row r="45" spans="1:14" ht="16.5" customHeight="1" thickTop="1" x14ac:dyDescent="0.2">
      <c r="A45" s="25"/>
      <c r="B45" s="132" t="s">
        <v>32</v>
      </c>
      <c r="C45" s="133"/>
      <c r="D45" s="133"/>
      <c r="E45" s="133"/>
      <c r="F45" s="133"/>
      <c r="G45" s="133"/>
      <c r="H45" s="54">
        <v>0</v>
      </c>
      <c r="I45" s="134">
        <v>0</v>
      </c>
      <c r="J45" s="135"/>
      <c r="K45" s="54">
        <v>0</v>
      </c>
      <c r="L45" s="54">
        <v>0</v>
      </c>
      <c r="M45" s="134">
        <v>0</v>
      </c>
      <c r="N45" s="135"/>
    </row>
    <row r="46" spans="1:14" ht="16.5" customHeight="1" thickBot="1" x14ac:dyDescent="0.25">
      <c r="A46" s="67">
        <v>8</v>
      </c>
      <c r="B46" s="136" t="s">
        <v>33</v>
      </c>
      <c r="C46" s="137"/>
      <c r="D46" s="137"/>
      <c r="E46" s="137"/>
      <c r="F46" s="137"/>
      <c r="G46" s="137"/>
      <c r="H46" s="73">
        <v>0</v>
      </c>
      <c r="I46" s="138">
        <v>0</v>
      </c>
      <c r="J46" s="139"/>
      <c r="K46" s="73">
        <v>0</v>
      </c>
      <c r="L46" s="73">
        <v>0</v>
      </c>
      <c r="M46" s="138">
        <v>0</v>
      </c>
      <c r="N46" s="139"/>
    </row>
    <row r="47" spans="1:14" ht="37.5" customHeight="1" thickTop="1" thickBot="1" x14ac:dyDescent="0.25">
      <c r="A47" s="70" t="s">
        <v>13</v>
      </c>
      <c r="B47" s="149" t="s">
        <v>14</v>
      </c>
      <c r="C47" s="150"/>
      <c r="D47" s="150"/>
      <c r="E47" s="150"/>
      <c r="F47" s="150"/>
      <c r="G47" s="150"/>
      <c r="H47" s="56" t="s">
        <v>15</v>
      </c>
      <c r="I47" s="107" t="s">
        <v>16</v>
      </c>
      <c r="J47" s="108"/>
      <c r="K47" s="56" t="s">
        <v>17</v>
      </c>
      <c r="L47" s="56" t="s">
        <v>18</v>
      </c>
      <c r="M47" s="107" t="s">
        <v>19</v>
      </c>
      <c r="N47" s="108"/>
    </row>
    <row r="48" spans="1:14" ht="16.5" customHeight="1" thickTop="1" x14ac:dyDescent="0.2">
      <c r="A48" s="25"/>
      <c r="B48" s="132" t="s">
        <v>34</v>
      </c>
      <c r="C48" s="133"/>
      <c r="D48" s="133"/>
      <c r="E48" s="133"/>
      <c r="F48" s="133"/>
      <c r="G48" s="133"/>
      <c r="H48" s="57">
        <v>0</v>
      </c>
      <c r="I48" s="151">
        <v>0</v>
      </c>
      <c r="J48" s="152"/>
      <c r="K48" s="57">
        <v>0</v>
      </c>
      <c r="L48" s="57">
        <v>0</v>
      </c>
      <c r="M48" s="151">
        <v>0</v>
      </c>
      <c r="N48" s="152"/>
    </row>
    <row r="49" spans="1:19" ht="16.5" customHeight="1" x14ac:dyDescent="0.2">
      <c r="A49" s="67">
        <v>5</v>
      </c>
      <c r="B49" s="136" t="s">
        <v>35</v>
      </c>
      <c r="C49" s="137"/>
      <c r="D49" s="137"/>
      <c r="E49" s="137"/>
      <c r="F49" s="137"/>
      <c r="G49" s="137"/>
      <c r="H49" s="73">
        <v>0</v>
      </c>
      <c r="I49" s="138">
        <v>0</v>
      </c>
      <c r="J49" s="139"/>
      <c r="K49" s="73">
        <v>0</v>
      </c>
      <c r="L49" s="73">
        <v>0</v>
      </c>
      <c r="M49" s="138">
        <v>0</v>
      </c>
      <c r="N49" s="139"/>
    </row>
    <row r="50" spans="1:19" ht="16.5" customHeight="1" thickBot="1" x14ac:dyDescent="0.25">
      <c r="A50" s="74"/>
      <c r="B50" s="161" t="s">
        <v>36</v>
      </c>
      <c r="C50" s="162"/>
      <c r="D50" s="162"/>
      <c r="E50" s="162"/>
      <c r="F50" s="162"/>
      <c r="G50" s="162"/>
      <c r="H50" s="58">
        <v>0</v>
      </c>
      <c r="I50" s="163">
        <v>0</v>
      </c>
      <c r="J50" s="164"/>
      <c r="K50" s="58">
        <v>0</v>
      </c>
      <c r="L50" s="58">
        <v>0</v>
      </c>
      <c r="M50" s="163">
        <v>0</v>
      </c>
      <c r="N50" s="164"/>
    </row>
    <row r="51" spans="1:19" ht="13.15" customHeight="1" thickTop="1" x14ac:dyDescent="0.2">
      <c r="F51" s="4"/>
    </row>
    <row r="52" spans="1:19" ht="13.15" customHeight="1" x14ac:dyDescent="0.2">
      <c r="F52" s="4"/>
    </row>
    <row r="53" spans="1:19" ht="13.15" customHeight="1" x14ac:dyDescent="0.2">
      <c r="F53" s="4"/>
    </row>
    <row r="54" spans="1:19" ht="13.15" customHeight="1" x14ac:dyDescent="0.2">
      <c r="F54" s="4"/>
    </row>
    <row r="55" spans="1:19" s="3" customFormat="1" ht="15" x14ac:dyDescent="0.2">
      <c r="A55" s="128" t="s">
        <v>37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</row>
    <row r="56" spans="1:19" ht="13.5" thickBot="1" x14ac:dyDescent="0.25">
      <c r="F56" s="1"/>
      <c r="G56" s="2"/>
      <c r="H56" s="2"/>
      <c r="I56" s="2"/>
      <c r="N56" t="s">
        <v>12</v>
      </c>
    </row>
    <row r="57" spans="1:19" ht="37.5" customHeight="1" thickTop="1" thickBot="1" x14ac:dyDescent="0.25">
      <c r="A57" s="141" t="s">
        <v>38</v>
      </c>
      <c r="B57" s="129"/>
      <c r="C57" s="129"/>
      <c r="D57" s="129"/>
      <c r="E57" s="129"/>
      <c r="F57" s="129"/>
      <c r="G57" s="129"/>
      <c r="H57" s="56" t="s">
        <v>15</v>
      </c>
      <c r="I57" s="107" t="s">
        <v>16</v>
      </c>
      <c r="J57" s="108"/>
      <c r="K57" s="56" t="s">
        <v>17</v>
      </c>
      <c r="L57" s="56" t="s">
        <v>18</v>
      </c>
      <c r="M57" s="107" t="s">
        <v>19</v>
      </c>
      <c r="N57" s="108"/>
    </row>
    <row r="58" spans="1:19" ht="24.6" customHeight="1" thickTop="1" x14ac:dyDescent="0.2">
      <c r="A58" s="124" t="s">
        <v>39</v>
      </c>
      <c r="B58" s="125"/>
      <c r="C58" s="125"/>
      <c r="D58" s="125"/>
      <c r="E58" s="125"/>
      <c r="F58" s="125"/>
      <c r="G58" s="125"/>
      <c r="H58" s="75">
        <v>24848.55</v>
      </c>
      <c r="I58" s="146">
        <v>37284.92</v>
      </c>
      <c r="J58" s="147"/>
      <c r="K58" s="75">
        <v>3700</v>
      </c>
      <c r="L58" s="75">
        <v>0</v>
      </c>
      <c r="M58" s="146">
        <v>0</v>
      </c>
      <c r="N58" s="147"/>
    </row>
    <row r="59" spans="1:19" ht="24.6" customHeight="1" x14ac:dyDescent="0.2">
      <c r="A59" s="126" t="s">
        <v>40</v>
      </c>
      <c r="B59" s="127"/>
      <c r="C59" s="127"/>
      <c r="D59" s="127"/>
      <c r="E59" s="127"/>
      <c r="F59" s="127"/>
      <c r="G59" s="127"/>
      <c r="H59" s="76">
        <v>24848.55</v>
      </c>
      <c r="I59" s="120">
        <v>12569.37</v>
      </c>
      <c r="J59" s="121"/>
      <c r="K59" s="76">
        <v>3700</v>
      </c>
      <c r="L59" s="76">
        <v>0</v>
      </c>
      <c r="M59" s="120">
        <v>0</v>
      </c>
      <c r="N59" s="121"/>
    </row>
    <row r="60" spans="1:19" ht="15" customHeight="1" x14ac:dyDescent="0.2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9"/>
    </row>
    <row r="61" spans="1:19" ht="37.5" customHeight="1" thickBot="1" x14ac:dyDescent="0.25">
      <c r="A61" s="142" t="s">
        <v>41</v>
      </c>
      <c r="B61" s="143"/>
      <c r="C61" s="143"/>
      <c r="D61" s="143"/>
      <c r="E61" s="143"/>
      <c r="F61" s="143"/>
      <c r="G61" s="143"/>
      <c r="H61" s="77">
        <f>H37+H59</f>
        <v>37284.920000000115</v>
      </c>
      <c r="I61" s="144">
        <f>I37+I59</f>
        <v>-1.1095835361629725E-10</v>
      </c>
      <c r="J61" s="145"/>
      <c r="K61" s="77">
        <f>K37+K59</f>
        <v>0</v>
      </c>
      <c r="L61" s="77">
        <f>L37+L59</f>
        <v>0</v>
      </c>
      <c r="M61" s="144">
        <f>M37+M59</f>
        <v>0</v>
      </c>
      <c r="N61" s="145"/>
    </row>
    <row r="62" spans="1:19" ht="13.15" customHeight="1" thickTop="1" x14ac:dyDescent="0.2">
      <c r="F62" s="4"/>
    </row>
    <row r="63" spans="1:19" ht="13.15" customHeight="1" x14ac:dyDescent="0.2">
      <c r="A63" s="190" t="s">
        <v>42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35"/>
      <c r="P63" s="35"/>
      <c r="Q63" s="35"/>
      <c r="R63" s="35"/>
      <c r="S63" s="35"/>
    </row>
    <row r="64" spans="1:19" ht="13.15" customHeight="1" x14ac:dyDescent="0.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</row>
    <row r="65" spans="1:14" ht="13.15" customHeight="1" x14ac:dyDescent="0.2">
      <c r="F65" s="4"/>
    </row>
    <row r="66" spans="1:14" ht="13.15" customHeight="1" x14ac:dyDescent="0.2">
      <c r="F66" s="4"/>
    </row>
    <row r="67" spans="1:14" ht="13.15" customHeight="1" x14ac:dyDescent="0.2">
      <c r="F67" s="4"/>
    </row>
    <row r="68" spans="1:14" ht="13.15" customHeight="1" x14ac:dyDescent="0.2">
      <c r="F68" s="4"/>
    </row>
    <row r="69" spans="1:14" ht="13.15" customHeight="1" x14ac:dyDescent="0.2">
      <c r="F69" s="4"/>
    </row>
    <row r="70" spans="1:14" ht="13.15" customHeight="1" x14ac:dyDescent="0.2">
      <c r="F70" s="4"/>
    </row>
    <row r="71" spans="1:14" ht="13.15" customHeight="1" x14ac:dyDescent="0.2">
      <c r="F71" s="4"/>
    </row>
    <row r="72" spans="1:14" ht="13.15" customHeight="1" x14ac:dyDescent="0.2">
      <c r="F72" s="4"/>
    </row>
    <row r="73" spans="1:14" ht="13.15" customHeight="1" x14ac:dyDescent="0.2">
      <c r="F73" s="4"/>
    </row>
    <row r="74" spans="1:14" ht="13.15" customHeight="1" x14ac:dyDescent="0.2">
      <c r="F74" s="4"/>
    </row>
    <row r="75" spans="1:14" ht="13.15" customHeight="1" x14ac:dyDescent="0.2">
      <c r="F75" s="4"/>
    </row>
    <row r="76" spans="1:14" ht="13.15" customHeight="1" x14ac:dyDescent="0.2">
      <c r="A76" s="165" t="s">
        <v>10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 ht="13.1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 ht="13.15" customHeight="1" x14ac:dyDescent="0.2">
      <c r="A78" s="165" t="s">
        <v>43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</row>
    <row r="79" spans="1:14" ht="13.15" customHeight="1" thickBot="1" x14ac:dyDescent="0.25">
      <c r="F79" s="4"/>
    </row>
    <row r="80" spans="1:14" ht="37.5" customHeight="1" thickTop="1" thickBot="1" x14ac:dyDescent="0.25">
      <c r="A80" s="24" t="s">
        <v>13</v>
      </c>
      <c r="B80" s="129" t="s">
        <v>14</v>
      </c>
      <c r="C80" s="130"/>
      <c r="D80" s="130"/>
      <c r="E80" s="130"/>
      <c r="F80" s="130"/>
      <c r="G80" s="130"/>
      <c r="H80" s="56" t="s">
        <v>15</v>
      </c>
      <c r="I80" s="107" t="s">
        <v>16</v>
      </c>
      <c r="J80" s="108"/>
      <c r="K80" s="56" t="s">
        <v>17</v>
      </c>
      <c r="L80" s="56" t="s">
        <v>18</v>
      </c>
      <c r="M80" s="107" t="s">
        <v>19</v>
      </c>
      <c r="N80" s="108"/>
    </row>
    <row r="81" spans="1:14" ht="15" thickTop="1" x14ac:dyDescent="0.2">
      <c r="A81" s="25"/>
      <c r="B81" s="132" t="s">
        <v>20</v>
      </c>
      <c r="C81" s="212"/>
      <c r="D81" s="212"/>
      <c r="E81" s="212"/>
      <c r="F81" s="212"/>
      <c r="G81" s="212"/>
      <c r="H81" s="57">
        <f>H82+H88+H90</f>
        <v>2846842.6399999997</v>
      </c>
      <c r="I81" s="151">
        <f>I82+I88+I90</f>
        <v>3144240.18</v>
      </c>
      <c r="J81" s="152"/>
      <c r="K81" s="57">
        <f>K82+K88+K90</f>
        <v>3476366.0700000003</v>
      </c>
      <c r="L81" s="57">
        <f>L82+L88+L90</f>
        <v>3415446.06</v>
      </c>
      <c r="M81" s="151">
        <f>M82+M88+M90</f>
        <v>3415446.06</v>
      </c>
      <c r="N81" s="152"/>
    </row>
    <row r="82" spans="1:14" s="3" customFormat="1" ht="15" customHeight="1" x14ac:dyDescent="0.2">
      <c r="A82" s="30" t="s">
        <v>21</v>
      </c>
      <c r="B82" s="213" t="s">
        <v>22</v>
      </c>
      <c r="C82" s="214"/>
      <c r="D82" s="214"/>
      <c r="E82" s="214"/>
      <c r="F82" s="214"/>
      <c r="G82" s="214"/>
      <c r="H82" s="59">
        <f>SUM(H83:H87)</f>
        <v>2845392.6399999997</v>
      </c>
      <c r="I82" s="215">
        <f>SUM(I83:I87)</f>
        <v>3131670.81</v>
      </c>
      <c r="J82" s="216"/>
      <c r="K82" s="59">
        <f>SUM(K83:K87)</f>
        <v>3472666.0700000003</v>
      </c>
      <c r="L82" s="59">
        <f>SUM(L83:L87)</f>
        <v>3415446.06</v>
      </c>
      <c r="M82" s="215">
        <f>SUM(M83:N87)</f>
        <v>3415446.06</v>
      </c>
      <c r="N82" s="216"/>
    </row>
    <row r="83" spans="1:14" ht="15" customHeight="1" x14ac:dyDescent="0.2">
      <c r="A83" s="31" t="s">
        <v>44</v>
      </c>
      <c r="B83" s="195" t="s">
        <v>45</v>
      </c>
      <c r="C83" s="196"/>
      <c r="D83" s="196"/>
      <c r="E83" s="196"/>
      <c r="F83" s="196"/>
      <c r="G83" s="196"/>
      <c r="H83" s="55">
        <v>2022581.23</v>
      </c>
      <c r="I83" s="193">
        <v>2139941.2200000002</v>
      </c>
      <c r="J83" s="194"/>
      <c r="K83" s="55">
        <v>2525751.9500000002</v>
      </c>
      <c r="L83" s="55">
        <v>2523681.9500000002</v>
      </c>
      <c r="M83" s="193">
        <v>2523681.9500000002</v>
      </c>
      <c r="N83" s="194"/>
    </row>
    <row r="84" spans="1:14" ht="15" customHeight="1" x14ac:dyDescent="0.2">
      <c r="A84" s="31" t="s">
        <v>46</v>
      </c>
      <c r="B84" s="195" t="s">
        <v>47</v>
      </c>
      <c r="C84" s="196"/>
      <c r="D84" s="196"/>
      <c r="E84" s="196"/>
      <c r="F84" s="196"/>
      <c r="G84" s="196"/>
      <c r="H84" s="55">
        <v>99363.46</v>
      </c>
      <c r="I84" s="193">
        <v>99656.26</v>
      </c>
      <c r="J84" s="194"/>
      <c r="K84" s="55">
        <v>99765</v>
      </c>
      <c r="L84" s="55">
        <v>100765</v>
      </c>
      <c r="M84" s="193">
        <v>100765</v>
      </c>
      <c r="N84" s="194"/>
    </row>
    <row r="85" spans="1:14" ht="15" customHeight="1" x14ac:dyDescent="0.2">
      <c r="A85" s="31" t="s">
        <v>48</v>
      </c>
      <c r="B85" s="195" t="s">
        <v>49</v>
      </c>
      <c r="C85" s="196"/>
      <c r="D85" s="196"/>
      <c r="E85" s="196"/>
      <c r="F85" s="196"/>
      <c r="G85" s="196"/>
      <c r="H85" s="55">
        <v>37880.01</v>
      </c>
      <c r="I85" s="193">
        <v>21025.75</v>
      </c>
      <c r="J85" s="194"/>
      <c r="K85" s="55">
        <v>19020</v>
      </c>
      <c r="L85" s="55">
        <v>19220</v>
      </c>
      <c r="M85" s="193">
        <v>19220</v>
      </c>
      <c r="N85" s="194"/>
    </row>
    <row r="86" spans="1:14" ht="15" customHeight="1" x14ac:dyDescent="0.2">
      <c r="A86" s="31" t="s">
        <v>50</v>
      </c>
      <c r="B86" s="195" t="s">
        <v>51</v>
      </c>
      <c r="C86" s="196"/>
      <c r="D86" s="196"/>
      <c r="E86" s="196"/>
      <c r="F86" s="196"/>
      <c r="G86" s="196"/>
      <c r="H86" s="55">
        <v>685525.39</v>
      </c>
      <c r="I86" s="193">
        <v>870958.58</v>
      </c>
      <c r="J86" s="194"/>
      <c r="K86" s="55">
        <v>828099.12</v>
      </c>
      <c r="L86" s="55">
        <v>771749.11</v>
      </c>
      <c r="M86" s="193">
        <v>771749.11</v>
      </c>
      <c r="N86" s="194"/>
    </row>
    <row r="87" spans="1:14" ht="15" customHeight="1" x14ac:dyDescent="0.2">
      <c r="A87" s="31">
        <v>68</v>
      </c>
      <c r="B87" s="226" t="s">
        <v>52</v>
      </c>
      <c r="C87" s="226"/>
      <c r="D87" s="226"/>
      <c r="E87" s="226"/>
      <c r="F87" s="226"/>
      <c r="G87" s="226"/>
      <c r="H87" s="60">
        <v>42.55</v>
      </c>
      <c r="I87" s="110">
        <v>89</v>
      </c>
      <c r="J87" s="111"/>
      <c r="K87" s="60">
        <v>30</v>
      </c>
      <c r="L87" s="60">
        <v>30</v>
      </c>
      <c r="M87" s="110">
        <v>30</v>
      </c>
      <c r="N87" s="111"/>
    </row>
    <row r="88" spans="1:14" s="3" customFormat="1" ht="15" customHeight="1" x14ac:dyDescent="0.2">
      <c r="A88" s="30" t="s">
        <v>23</v>
      </c>
      <c r="B88" s="213" t="s">
        <v>24</v>
      </c>
      <c r="C88" s="214"/>
      <c r="D88" s="214"/>
      <c r="E88" s="214"/>
      <c r="F88" s="214"/>
      <c r="G88" s="214"/>
      <c r="H88" s="59">
        <f>H89</f>
        <v>1450</v>
      </c>
      <c r="I88" s="215">
        <v>0</v>
      </c>
      <c r="J88" s="216"/>
      <c r="K88" s="59">
        <f>K89</f>
        <v>0</v>
      </c>
      <c r="L88" s="59">
        <f>L89</f>
        <v>0</v>
      </c>
      <c r="M88" s="215">
        <v>0</v>
      </c>
      <c r="N88" s="216"/>
    </row>
    <row r="89" spans="1:14" ht="15" customHeight="1" x14ac:dyDescent="0.2">
      <c r="A89" s="31" t="s">
        <v>53</v>
      </c>
      <c r="B89" s="195" t="s">
        <v>54</v>
      </c>
      <c r="C89" s="196"/>
      <c r="D89" s="196"/>
      <c r="E89" s="196"/>
      <c r="F89" s="196"/>
      <c r="G89" s="196"/>
      <c r="H89" s="55">
        <v>1450</v>
      </c>
      <c r="I89" s="193">
        <v>0</v>
      </c>
      <c r="J89" s="194"/>
      <c r="K89" s="55">
        <v>0</v>
      </c>
      <c r="L89" s="55">
        <v>0</v>
      </c>
      <c r="M89" s="193">
        <v>0</v>
      </c>
      <c r="N89" s="194"/>
    </row>
    <row r="90" spans="1:14" s="3" customFormat="1" ht="15" customHeight="1" x14ac:dyDescent="0.2">
      <c r="A90" s="30" t="s">
        <v>55</v>
      </c>
      <c r="B90" s="213" t="s">
        <v>56</v>
      </c>
      <c r="C90" s="214"/>
      <c r="D90" s="214"/>
      <c r="E90" s="214"/>
      <c r="F90" s="214"/>
      <c r="G90" s="214"/>
      <c r="H90" s="59">
        <f>H91</f>
        <v>0</v>
      </c>
      <c r="I90" s="215">
        <f>I91</f>
        <v>12569.37</v>
      </c>
      <c r="J90" s="216"/>
      <c r="K90" s="59">
        <f>K91</f>
        <v>3700</v>
      </c>
      <c r="L90" s="59">
        <f>L91</f>
        <v>0</v>
      </c>
      <c r="M90" s="215">
        <f>M91</f>
        <v>0</v>
      </c>
      <c r="N90" s="216"/>
    </row>
    <row r="91" spans="1:14" ht="15" customHeight="1" thickBot="1" x14ac:dyDescent="0.25">
      <c r="A91" s="31" t="s">
        <v>57</v>
      </c>
      <c r="B91" s="195" t="s">
        <v>58</v>
      </c>
      <c r="C91" s="196"/>
      <c r="D91" s="196"/>
      <c r="E91" s="196"/>
      <c r="F91" s="196"/>
      <c r="G91" s="196"/>
      <c r="H91" s="55">
        <v>0</v>
      </c>
      <c r="I91" s="193">
        <v>12569.37</v>
      </c>
      <c r="J91" s="194"/>
      <c r="K91" s="55">
        <v>3700</v>
      </c>
      <c r="L91" s="55">
        <v>0</v>
      </c>
      <c r="M91" s="193">
        <v>0</v>
      </c>
      <c r="N91" s="194"/>
    </row>
    <row r="92" spans="1:14" ht="37.5" customHeight="1" thickTop="1" thickBot="1" x14ac:dyDescent="0.25">
      <c r="A92" s="24" t="s">
        <v>13</v>
      </c>
      <c r="B92" s="129" t="s">
        <v>14</v>
      </c>
      <c r="C92" s="130"/>
      <c r="D92" s="130"/>
      <c r="E92" s="130"/>
      <c r="F92" s="130"/>
      <c r="G92" s="130"/>
      <c r="H92" s="56" t="s">
        <v>15</v>
      </c>
      <c r="I92" s="107" t="s">
        <v>16</v>
      </c>
      <c r="J92" s="108"/>
      <c r="K92" s="56" t="s">
        <v>17</v>
      </c>
      <c r="L92" s="56" t="s">
        <v>18</v>
      </c>
      <c r="M92" s="107" t="s">
        <v>19</v>
      </c>
      <c r="N92" s="108"/>
    </row>
    <row r="93" spans="1:14" ht="15" thickTop="1" x14ac:dyDescent="0.2">
      <c r="A93" s="26"/>
      <c r="B93" s="132" t="s">
        <v>25</v>
      </c>
      <c r="C93" s="212"/>
      <c r="D93" s="212"/>
      <c r="E93" s="212"/>
      <c r="F93" s="212"/>
      <c r="G93" s="212"/>
      <c r="H93" s="54">
        <f>H94+H100</f>
        <v>2834406.27</v>
      </c>
      <c r="I93" s="134">
        <f>I94+I100</f>
        <v>3144240.18</v>
      </c>
      <c r="J93" s="134"/>
      <c r="K93" s="54">
        <f>K94+K100</f>
        <v>3476366.0700000003</v>
      </c>
      <c r="L93" s="54">
        <f>L94+L100</f>
        <v>3415446.06</v>
      </c>
      <c r="M93" s="134">
        <f>M94+M100</f>
        <v>3415446.06</v>
      </c>
      <c r="N93" s="134"/>
    </row>
    <row r="94" spans="1:14" s="3" customFormat="1" ht="15" customHeight="1" x14ac:dyDescent="0.2">
      <c r="A94" s="30" t="s">
        <v>26</v>
      </c>
      <c r="B94" s="213" t="s">
        <v>27</v>
      </c>
      <c r="C94" s="214"/>
      <c r="D94" s="214"/>
      <c r="E94" s="214"/>
      <c r="F94" s="214"/>
      <c r="G94" s="214"/>
      <c r="H94" s="59">
        <f>SUM(H95:H99)</f>
        <v>2716108.59</v>
      </c>
      <c r="I94" s="215">
        <f>SUM(I95:J99)</f>
        <v>3082409.21</v>
      </c>
      <c r="J94" s="215"/>
      <c r="K94" s="59">
        <f>SUM(K95:K99)</f>
        <v>3463236.0700000003</v>
      </c>
      <c r="L94" s="59">
        <f>SUM(L95:L99)</f>
        <v>3403516.06</v>
      </c>
      <c r="M94" s="215">
        <f>SUM(M95:N99)</f>
        <v>3403516.06</v>
      </c>
      <c r="N94" s="215"/>
    </row>
    <row r="95" spans="1:14" ht="15" customHeight="1" x14ac:dyDescent="0.2">
      <c r="A95" s="31" t="s">
        <v>59</v>
      </c>
      <c r="B95" s="195" t="s">
        <v>60</v>
      </c>
      <c r="C95" s="196"/>
      <c r="D95" s="196"/>
      <c r="E95" s="196"/>
      <c r="F95" s="196"/>
      <c r="G95" s="196"/>
      <c r="H95" s="55">
        <v>1849549.19</v>
      </c>
      <c r="I95" s="193">
        <v>2026554.31</v>
      </c>
      <c r="J95" s="194"/>
      <c r="K95" s="55">
        <v>2486407.4900000002</v>
      </c>
      <c r="L95" s="55">
        <v>2486407.4900000002</v>
      </c>
      <c r="M95" s="193">
        <v>2486407.4900000002</v>
      </c>
      <c r="N95" s="194"/>
    </row>
    <row r="96" spans="1:14" ht="15" customHeight="1" x14ac:dyDescent="0.2">
      <c r="A96" s="31" t="s">
        <v>61</v>
      </c>
      <c r="B96" s="195" t="s">
        <v>62</v>
      </c>
      <c r="C96" s="196"/>
      <c r="D96" s="196"/>
      <c r="E96" s="196"/>
      <c r="F96" s="196"/>
      <c r="G96" s="196"/>
      <c r="H96" s="55">
        <v>450123.81</v>
      </c>
      <c r="I96" s="193">
        <v>592064.62</v>
      </c>
      <c r="J96" s="194"/>
      <c r="K96" s="55">
        <v>514697.45</v>
      </c>
      <c r="L96" s="55">
        <v>454977.44</v>
      </c>
      <c r="M96" s="193">
        <v>454977.44</v>
      </c>
      <c r="N96" s="194"/>
    </row>
    <row r="97" spans="1:14" ht="15" customHeight="1" x14ac:dyDescent="0.2">
      <c r="A97" s="31" t="s">
        <v>63</v>
      </c>
      <c r="B97" s="195" t="s">
        <v>64</v>
      </c>
      <c r="C97" s="196"/>
      <c r="D97" s="196"/>
      <c r="E97" s="196"/>
      <c r="F97" s="196"/>
      <c r="G97" s="196"/>
      <c r="H97" s="55">
        <v>1109.73</v>
      </c>
      <c r="I97" s="193">
        <v>1079.1500000000001</v>
      </c>
      <c r="J97" s="194"/>
      <c r="K97" s="55">
        <v>720</v>
      </c>
      <c r="L97" s="55">
        <v>720</v>
      </c>
      <c r="M97" s="193">
        <v>720</v>
      </c>
      <c r="N97" s="194"/>
    </row>
    <row r="98" spans="1:14" ht="15" customHeight="1" x14ac:dyDescent="0.2">
      <c r="A98" s="31" t="s">
        <v>65</v>
      </c>
      <c r="B98" s="195" t="s">
        <v>66</v>
      </c>
      <c r="C98" s="196"/>
      <c r="D98" s="196"/>
      <c r="E98" s="196"/>
      <c r="F98" s="196"/>
      <c r="G98" s="196"/>
      <c r="H98" s="55">
        <v>414277.36</v>
      </c>
      <c r="I98" s="193">
        <v>461521.48</v>
      </c>
      <c r="J98" s="194"/>
      <c r="K98" s="55">
        <v>460221.48</v>
      </c>
      <c r="L98" s="55">
        <v>460221.48</v>
      </c>
      <c r="M98" s="193">
        <v>460221.48</v>
      </c>
      <c r="N98" s="194"/>
    </row>
    <row r="99" spans="1:14" ht="27.6" customHeight="1" x14ac:dyDescent="0.2">
      <c r="A99" s="31" t="s">
        <v>67</v>
      </c>
      <c r="B99" s="195" t="s">
        <v>68</v>
      </c>
      <c r="C99" s="196"/>
      <c r="D99" s="196"/>
      <c r="E99" s="196"/>
      <c r="F99" s="196"/>
      <c r="G99" s="196"/>
      <c r="H99" s="55">
        <v>1048.5</v>
      </c>
      <c r="I99" s="193">
        <v>1189.6500000000001</v>
      </c>
      <c r="J99" s="194"/>
      <c r="K99" s="55">
        <v>1189.6500000000001</v>
      </c>
      <c r="L99" s="55">
        <v>1189.6500000000001</v>
      </c>
      <c r="M99" s="193">
        <v>1189.6500000000001</v>
      </c>
      <c r="N99" s="194"/>
    </row>
    <row r="100" spans="1:14" s="3" customFormat="1" ht="15" customHeight="1" x14ac:dyDescent="0.2">
      <c r="A100" s="30" t="s">
        <v>28</v>
      </c>
      <c r="B100" s="213" t="s">
        <v>29</v>
      </c>
      <c r="C100" s="214"/>
      <c r="D100" s="214"/>
      <c r="E100" s="214"/>
      <c r="F100" s="214"/>
      <c r="G100" s="214"/>
      <c r="H100" s="59">
        <f>H101+H102</f>
        <v>118297.68000000001</v>
      </c>
      <c r="I100" s="215">
        <f>I101+I102</f>
        <v>61830.97</v>
      </c>
      <c r="J100" s="215"/>
      <c r="K100" s="59">
        <f>K101+K102</f>
        <v>13130</v>
      </c>
      <c r="L100" s="59">
        <f>L101+L102</f>
        <v>11930</v>
      </c>
      <c r="M100" s="215">
        <f>M101+M102</f>
        <v>11930</v>
      </c>
      <c r="N100" s="215"/>
    </row>
    <row r="101" spans="1:14" ht="15" customHeight="1" x14ac:dyDescent="0.2">
      <c r="A101" s="31" t="s">
        <v>69</v>
      </c>
      <c r="B101" s="195" t="s">
        <v>70</v>
      </c>
      <c r="C101" s="196"/>
      <c r="D101" s="196"/>
      <c r="E101" s="196"/>
      <c r="F101" s="196"/>
      <c r="G101" s="196"/>
      <c r="H101" s="55">
        <v>29877.05</v>
      </c>
      <c r="I101" s="193">
        <v>61830.97</v>
      </c>
      <c r="J101" s="194"/>
      <c r="K101" s="55">
        <v>13130</v>
      </c>
      <c r="L101" s="55">
        <v>11930</v>
      </c>
      <c r="M101" s="193">
        <v>11930</v>
      </c>
      <c r="N101" s="194"/>
    </row>
    <row r="102" spans="1:14" ht="15" customHeight="1" x14ac:dyDescent="0.2">
      <c r="A102" s="32" t="s">
        <v>71</v>
      </c>
      <c r="B102" s="208" t="s">
        <v>72</v>
      </c>
      <c r="C102" s="209"/>
      <c r="D102" s="209"/>
      <c r="E102" s="209"/>
      <c r="F102" s="209"/>
      <c r="G102" s="209"/>
      <c r="H102" s="61">
        <v>88420.63</v>
      </c>
      <c r="I102" s="210">
        <v>0</v>
      </c>
      <c r="J102" s="210"/>
      <c r="K102" s="61">
        <v>0</v>
      </c>
      <c r="L102" s="61">
        <v>0</v>
      </c>
      <c r="M102" s="210">
        <v>0</v>
      </c>
      <c r="N102" s="211"/>
    </row>
    <row r="104" spans="1:14" x14ac:dyDescent="0.2">
      <c r="K104" s="2"/>
      <c r="L104" s="2"/>
      <c r="M104" s="2"/>
    </row>
    <row r="106" spans="1:14" ht="13.15" customHeight="1" x14ac:dyDescent="0.2">
      <c r="A106" s="128" t="s">
        <v>73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1:14" ht="13.15" customHeight="1" thickBo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37.5" customHeight="1" thickTop="1" thickBot="1" x14ac:dyDescent="0.25">
      <c r="A108" s="23" t="s">
        <v>13</v>
      </c>
      <c r="B108" s="105" t="s">
        <v>14</v>
      </c>
      <c r="C108" s="106"/>
      <c r="D108" s="106"/>
      <c r="E108" s="106"/>
      <c r="F108" s="106"/>
      <c r="G108" s="106"/>
      <c r="H108" s="56" t="s">
        <v>15</v>
      </c>
      <c r="I108" s="107" t="s">
        <v>16</v>
      </c>
      <c r="J108" s="108"/>
      <c r="K108" s="56" t="s">
        <v>17</v>
      </c>
      <c r="L108" s="56" t="s">
        <v>18</v>
      </c>
      <c r="M108" s="107" t="s">
        <v>19</v>
      </c>
      <c r="N108" s="108"/>
    </row>
    <row r="109" spans="1:14" ht="15" thickTop="1" x14ac:dyDescent="0.2">
      <c r="A109" s="10"/>
      <c r="B109" s="132" t="s">
        <v>20</v>
      </c>
      <c r="C109" s="212"/>
      <c r="D109" s="212"/>
      <c r="E109" s="212"/>
      <c r="F109" s="212"/>
      <c r="G109" s="212"/>
      <c r="H109" s="57">
        <f>H110+H112+H114+H117+H123+H125</f>
        <v>2846842.64</v>
      </c>
      <c r="I109" s="151">
        <f>I110+I112+I114+I117+I123+I125</f>
        <v>3144240.18</v>
      </c>
      <c r="J109" s="152"/>
      <c r="K109" s="57">
        <f>K110+K112+K114+K117+K123+K125</f>
        <v>3476366.0700000003</v>
      </c>
      <c r="L109" s="57">
        <f>L110+L112+L114+L117+L123+L125</f>
        <v>3415446.06</v>
      </c>
      <c r="M109" s="207">
        <f>M110+M112+M114+M117+M123+M125</f>
        <v>3415446.06</v>
      </c>
      <c r="N109" s="207"/>
    </row>
    <row r="110" spans="1:14" ht="15" customHeight="1" x14ac:dyDescent="0.2">
      <c r="A110" s="27" t="s">
        <v>74</v>
      </c>
      <c r="B110" s="197" t="s">
        <v>75</v>
      </c>
      <c r="C110" s="198"/>
      <c r="D110" s="198"/>
      <c r="E110" s="198"/>
      <c r="F110" s="198"/>
      <c r="G110" s="198"/>
      <c r="H110" s="63">
        <f>H111</f>
        <v>587211.05000000005</v>
      </c>
      <c r="I110" s="199">
        <f>I111</f>
        <v>712160.3</v>
      </c>
      <c r="J110" s="200"/>
      <c r="K110" s="63">
        <f>K111</f>
        <v>665620.15</v>
      </c>
      <c r="L110" s="63">
        <f>L111</f>
        <v>664270.14</v>
      </c>
      <c r="M110" s="199">
        <f>M111</f>
        <v>664270.14</v>
      </c>
      <c r="N110" s="200"/>
    </row>
    <row r="111" spans="1:14" ht="15" customHeight="1" x14ac:dyDescent="0.2">
      <c r="A111" s="29" t="s">
        <v>76</v>
      </c>
      <c r="B111" s="195" t="s">
        <v>77</v>
      </c>
      <c r="C111" s="196"/>
      <c r="D111" s="196"/>
      <c r="E111" s="196"/>
      <c r="F111" s="196"/>
      <c r="G111" s="196"/>
      <c r="H111" s="55">
        <v>587211.05000000005</v>
      </c>
      <c r="I111" s="193">
        <v>712160.3</v>
      </c>
      <c r="J111" s="194"/>
      <c r="K111" s="55">
        <v>665620.15</v>
      </c>
      <c r="L111" s="55">
        <v>664270.14</v>
      </c>
      <c r="M111" s="193">
        <v>664270.14</v>
      </c>
      <c r="N111" s="194"/>
    </row>
    <row r="112" spans="1:14" ht="15" customHeight="1" x14ac:dyDescent="0.2">
      <c r="A112" s="27" t="s">
        <v>78</v>
      </c>
      <c r="B112" s="197" t="s">
        <v>79</v>
      </c>
      <c r="C112" s="198"/>
      <c r="D112" s="198"/>
      <c r="E112" s="198"/>
      <c r="F112" s="198"/>
      <c r="G112" s="198"/>
      <c r="H112" s="63">
        <f>H113</f>
        <v>20948.990000000002</v>
      </c>
      <c r="I112" s="199">
        <f>I113</f>
        <v>19033</v>
      </c>
      <c r="J112" s="200"/>
      <c r="K112" s="63">
        <f>K113</f>
        <v>17750</v>
      </c>
      <c r="L112" s="63">
        <f>L113</f>
        <v>17250</v>
      </c>
      <c r="M112" s="199">
        <f>M113</f>
        <v>17250</v>
      </c>
      <c r="N112" s="200"/>
    </row>
    <row r="113" spans="1:14" ht="15" customHeight="1" x14ac:dyDescent="0.2">
      <c r="A113" s="29" t="s">
        <v>80</v>
      </c>
      <c r="B113" s="195" t="s">
        <v>81</v>
      </c>
      <c r="C113" s="196"/>
      <c r="D113" s="196"/>
      <c r="E113" s="196"/>
      <c r="F113" s="196"/>
      <c r="G113" s="196"/>
      <c r="H113" s="55">
        <v>20948.990000000002</v>
      </c>
      <c r="I113" s="193">
        <v>19033</v>
      </c>
      <c r="J113" s="194"/>
      <c r="K113" s="55">
        <v>17750</v>
      </c>
      <c r="L113" s="55">
        <v>17250</v>
      </c>
      <c r="M113" s="193">
        <v>17250</v>
      </c>
      <c r="N113" s="194"/>
    </row>
    <row r="114" spans="1:14" ht="15" customHeight="1" x14ac:dyDescent="0.2">
      <c r="A114" s="27" t="s">
        <v>82</v>
      </c>
      <c r="B114" s="197" t="s">
        <v>83</v>
      </c>
      <c r="C114" s="198"/>
      <c r="D114" s="198"/>
      <c r="E114" s="198"/>
      <c r="F114" s="198"/>
      <c r="G114" s="198"/>
      <c r="H114" s="63">
        <f>H115+H116</f>
        <v>167284.51</v>
      </c>
      <c r="I114" s="199">
        <f>SUM(I115:I116)</f>
        <v>233902.62</v>
      </c>
      <c r="J114" s="200"/>
      <c r="K114" s="63">
        <f>K115+K116</f>
        <v>210203.97</v>
      </c>
      <c r="L114" s="63">
        <f>L115+L116</f>
        <v>155203.97</v>
      </c>
      <c r="M114" s="199">
        <f>M115+M116</f>
        <v>155203.97</v>
      </c>
      <c r="N114" s="200"/>
    </row>
    <row r="115" spans="1:14" ht="15" customHeight="1" x14ac:dyDescent="0.2">
      <c r="A115" s="29" t="s">
        <v>84</v>
      </c>
      <c r="B115" s="195" t="s">
        <v>85</v>
      </c>
      <c r="C115" s="196"/>
      <c r="D115" s="196"/>
      <c r="E115" s="196"/>
      <c r="F115" s="196"/>
      <c r="G115" s="196"/>
      <c r="H115" s="55">
        <v>102919.06</v>
      </c>
      <c r="I115" s="193">
        <v>101277.77</v>
      </c>
      <c r="J115" s="194"/>
      <c r="K115" s="55">
        <v>100765</v>
      </c>
      <c r="L115" s="55">
        <v>100765</v>
      </c>
      <c r="M115" s="193">
        <v>100765</v>
      </c>
      <c r="N115" s="194"/>
    </row>
    <row r="116" spans="1:14" ht="15" customHeight="1" x14ac:dyDescent="0.2">
      <c r="A116" s="29" t="s">
        <v>86</v>
      </c>
      <c r="B116" s="195" t="s">
        <v>87</v>
      </c>
      <c r="C116" s="196"/>
      <c r="D116" s="196"/>
      <c r="E116" s="196"/>
      <c r="F116" s="196"/>
      <c r="G116" s="196"/>
      <c r="H116" s="55">
        <v>64365.45</v>
      </c>
      <c r="I116" s="193">
        <v>132624.85</v>
      </c>
      <c r="J116" s="194"/>
      <c r="K116" s="55">
        <v>109438.97</v>
      </c>
      <c r="L116" s="55">
        <v>54438.97</v>
      </c>
      <c r="M116" s="193">
        <v>54438.97</v>
      </c>
      <c r="N116" s="194"/>
    </row>
    <row r="117" spans="1:14" ht="15" customHeight="1" x14ac:dyDescent="0.2">
      <c r="A117" s="27" t="s">
        <v>88</v>
      </c>
      <c r="B117" s="197" t="s">
        <v>89</v>
      </c>
      <c r="C117" s="198"/>
      <c r="D117" s="198"/>
      <c r="E117" s="198"/>
      <c r="F117" s="198"/>
      <c r="G117" s="198"/>
      <c r="H117" s="63">
        <f>SUM(H118:H122)</f>
        <v>2053017.07</v>
      </c>
      <c r="I117" s="199">
        <f>SUM(I118:I122)</f>
        <v>2167214.38</v>
      </c>
      <c r="J117" s="200"/>
      <c r="K117" s="63">
        <f>SUM(K118:K122)</f>
        <v>2578791.9500000002</v>
      </c>
      <c r="L117" s="63">
        <f>SUM(L118:L122)</f>
        <v>2576721.9500000002</v>
      </c>
      <c r="M117" s="199">
        <f>SUM(M118:M122)</f>
        <v>2576721.9500000002</v>
      </c>
      <c r="N117" s="199"/>
    </row>
    <row r="118" spans="1:14" ht="15" customHeight="1" x14ac:dyDescent="0.2">
      <c r="A118" s="29" t="s">
        <v>90</v>
      </c>
      <c r="B118" s="195" t="s">
        <v>91</v>
      </c>
      <c r="C118" s="196"/>
      <c r="D118" s="196"/>
      <c r="E118" s="196"/>
      <c r="F118" s="196"/>
      <c r="G118" s="196"/>
      <c r="H118" s="55">
        <v>24282.22</v>
      </c>
      <c r="I118" s="193">
        <v>29853.43</v>
      </c>
      <c r="J118" s="194"/>
      <c r="K118" s="55">
        <v>55110</v>
      </c>
      <c r="L118" s="55">
        <v>53040</v>
      </c>
      <c r="M118" s="193">
        <v>53040</v>
      </c>
      <c r="N118" s="194"/>
    </row>
    <row r="119" spans="1:14" ht="15" customHeight="1" x14ac:dyDescent="0.2">
      <c r="A119" s="29" t="s">
        <v>92</v>
      </c>
      <c r="B119" s="195" t="s">
        <v>93</v>
      </c>
      <c r="C119" s="196"/>
      <c r="D119" s="196"/>
      <c r="E119" s="196"/>
      <c r="F119" s="196"/>
      <c r="G119" s="196"/>
      <c r="H119" s="55">
        <v>9619.14</v>
      </c>
      <c r="I119" s="193">
        <v>0</v>
      </c>
      <c r="J119" s="194"/>
      <c r="K119" s="55">
        <v>0</v>
      </c>
      <c r="L119" s="55">
        <v>0</v>
      </c>
      <c r="M119" s="193">
        <v>0</v>
      </c>
      <c r="N119" s="194"/>
    </row>
    <row r="120" spans="1:14" ht="15" customHeight="1" x14ac:dyDescent="0.2">
      <c r="A120" s="29" t="s">
        <v>94</v>
      </c>
      <c r="B120" s="195" t="s">
        <v>95</v>
      </c>
      <c r="C120" s="196"/>
      <c r="D120" s="196"/>
      <c r="E120" s="196"/>
      <c r="F120" s="196"/>
      <c r="G120" s="196"/>
      <c r="H120" s="55">
        <v>1907540.39</v>
      </c>
      <c r="I120" s="193">
        <v>2029891.95</v>
      </c>
      <c r="J120" s="194"/>
      <c r="K120" s="55">
        <v>2416601.9500000002</v>
      </c>
      <c r="L120" s="55">
        <v>2416601.9500000002</v>
      </c>
      <c r="M120" s="193">
        <v>2416601.9500000002</v>
      </c>
      <c r="N120" s="194"/>
    </row>
    <row r="121" spans="1:14" ht="15" customHeight="1" x14ac:dyDescent="0.2">
      <c r="A121" s="29" t="s">
        <v>96</v>
      </c>
      <c r="B121" s="195" t="s">
        <v>97</v>
      </c>
      <c r="C121" s="196"/>
      <c r="D121" s="196"/>
      <c r="E121" s="196"/>
      <c r="F121" s="196"/>
      <c r="G121" s="196"/>
      <c r="H121" s="55">
        <v>100925.79</v>
      </c>
      <c r="I121" s="193">
        <v>96000</v>
      </c>
      <c r="J121" s="194"/>
      <c r="K121" s="55">
        <v>95900</v>
      </c>
      <c r="L121" s="55">
        <v>95900</v>
      </c>
      <c r="M121" s="193">
        <v>95900</v>
      </c>
      <c r="N121" s="194"/>
    </row>
    <row r="122" spans="1:14" ht="15" customHeight="1" x14ac:dyDescent="0.2">
      <c r="A122" s="29" t="s">
        <v>98</v>
      </c>
      <c r="B122" s="195" t="s">
        <v>99</v>
      </c>
      <c r="C122" s="196"/>
      <c r="D122" s="196"/>
      <c r="E122" s="196"/>
      <c r="F122" s="196"/>
      <c r="G122" s="196"/>
      <c r="H122" s="55">
        <v>10649.53</v>
      </c>
      <c r="I122" s="193">
        <v>11469</v>
      </c>
      <c r="J122" s="194"/>
      <c r="K122" s="55">
        <v>11180</v>
      </c>
      <c r="L122" s="55">
        <v>11180</v>
      </c>
      <c r="M122" s="193">
        <v>11180</v>
      </c>
      <c r="N122" s="194"/>
    </row>
    <row r="123" spans="1:14" ht="15" customHeight="1" x14ac:dyDescent="0.2">
      <c r="A123" s="27" t="s">
        <v>100</v>
      </c>
      <c r="B123" s="197" t="s">
        <v>101</v>
      </c>
      <c r="C123" s="198"/>
      <c r="D123" s="198"/>
      <c r="E123" s="198"/>
      <c r="F123" s="198"/>
      <c r="G123" s="198"/>
      <c r="H123" s="63">
        <f>H124</f>
        <v>16931.02</v>
      </c>
      <c r="I123" s="199">
        <f>I124</f>
        <v>4872.16</v>
      </c>
      <c r="J123" s="200"/>
      <c r="K123" s="63">
        <f>K124</f>
        <v>2000</v>
      </c>
      <c r="L123" s="63">
        <f>L124</f>
        <v>2000</v>
      </c>
      <c r="M123" s="199">
        <f>M124</f>
        <v>2000</v>
      </c>
      <c r="N123" s="200"/>
    </row>
    <row r="124" spans="1:14" ht="15" customHeight="1" x14ac:dyDescent="0.2">
      <c r="A124" s="29" t="s">
        <v>102</v>
      </c>
      <c r="B124" s="195" t="s">
        <v>103</v>
      </c>
      <c r="C124" s="196"/>
      <c r="D124" s="196"/>
      <c r="E124" s="196"/>
      <c r="F124" s="196"/>
      <c r="G124" s="196"/>
      <c r="H124" s="55">
        <v>16931.02</v>
      </c>
      <c r="I124" s="193">
        <v>4872.16</v>
      </c>
      <c r="J124" s="194"/>
      <c r="K124" s="55">
        <v>2000</v>
      </c>
      <c r="L124" s="55">
        <v>2000</v>
      </c>
      <c r="M124" s="193">
        <v>2000</v>
      </c>
      <c r="N124" s="194"/>
    </row>
    <row r="125" spans="1:14" ht="15" customHeight="1" x14ac:dyDescent="0.2">
      <c r="A125" s="27" t="s">
        <v>104</v>
      </c>
      <c r="B125" s="197" t="s">
        <v>105</v>
      </c>
      <c r="C125" s="198"/>
      <c r="D125" s="198"/>
      <c r="E125" s="198"/>
      <c r="F125" s="198"/>
      <c r="G125" s="198"/>
      <c r="H125" s="63">
        <f>H126</f>
        <v>1450</v>
      </c>
      <c r="I125" s="199">
        <f>I126</f>
        <v>7057.72</v>
      </c>
      <c r="J125" s="200"/>
      <c r="K125" s="63">
        <f>K126</f>
        <v>2000</v>
      </c>
      <c r="L125" s="63">
        <f>L126</f>
        <v>0</v>
      </c>
      <c r="M125" s="199">
        <f>M126</f>
        <v>0</v>
      </c>
      <c r="N125" s="200"/>
    </row>
    <row r="126" spans="1:14" ht="15" customHeight="1" thickBot="1" x14ac:dyDescent="0.25">
      <c r="A126" s="29" t="s">
        <v>106</v>
      </c>
      <c r="B126" s="195" t="s">
        <v>107</v>
      </c>
      <c r="C126" s="196"/>
      <c r="D126" s="196"/>
      <c r="E126" s="196"/>
      <c r="F126" s="196"/>
      <c r="G126" s="196"/>
      <c r="H126" s="55">
        <v>1450</v>
      </c>
      <c r="I126" s="193">
        <v>7057.72</v>
      </c>
      <c r="J126" s="194"/>
      <c r="K126" s="55">
        <v>2000</v>
      </c>
      <c r="L126" s="55">
        <v>0</v>
      </c>
      <c r="M126" s="193">
        <v>0</v>
      </c>
      <c r="N126" s="194"/>
    </row>
    <row r="127" spans="1:14" ht="37.5" customHeight="1" thickTop="1" thickBot="1" x14ac:dyDescent="0.25">
      <c r="A127" s="22" t="s">
        <v>13</v>
      </c>
      <c r="B127" s="129" t="s">
        <v>14</v>
      </c>
      <c r="C127" s="130"/>
      <c r="D127" s="130"/>
      <c r="E127" s="130"/>
      <c r="F127" s="130"/>
      <c r="G127" s="130"/>
      <c r="H127" s="56" t="s">
        <v>15</v>
      </c>
      <c r="I127" s="107" t="s">
        <v>16</v>
      </c>
      <c r="J127" s="108"/>
      <c r="K127" s="56" t="s">
        <v>17</v>
      </c>
      <c r="L127" s="56" t="s">
        <v>18</v>
      </c>
      <c r="M127" s="107" t="s">
        <v>19</v>
      </c>
      <c r="N127" s="108"/>
    </row>
    <row r="128" spans="1:14" ht="15" thickTop="1" x14ac:dyDescent="0.2">
      <c r="A128" s="10"/>
      <c r="B128" s="132" t="s">
        <v>25</v>
      </c>
      <c r="C128" s="212"/>
      <c r="D128" s="212"/>
      <c r="E128" s="212"/>
      <c r="F128" s="212"/>
      <c r="G128" s="212"/>
      <c r="H128" s="54">
        <f>H129+H131+H133+H136+H142+H145</f>
        <v>2834406.2700000005</v>
      </c>
      <c r="I128" s="134">
        <f>I129+I131+I133+I136+I142+I145</f>
        <v>3144240.18</v>
      </c>
      <c r="J128" s="134"/>
      <c r="K128" s="54">
        <f>K129+K131+K133+K136+K142+K145</f>
        <v>3476366.0700000003</v>
      </c>
      <c r="L128" s="54">
        <f>L129+L131+L133+L136+L142+L145</f>
        <v>3415446.06</v>
      </c>
      <c r="M128" s="134">
        <f>M129+M131+M133+M136+M142+M145</f>
        <v>3415446.06</v>
      </c>
      <c r="N128" s="134"/>
    </row>
    <row r="129" spans="1:14" ht="15" customHeight="1" x14ac:dyDescent="0.2">
      <c r="A129" s="27" t="s">
        <v>74</v>
      </c>
      <c r="B129" s="197" t="s">
        <v>75</v>
      </c>
      <c r="C129" s="198"/>
      <c r="D129" s="198"/>
      <c r="E129" s="198"/>
      <c r="F129" s="198"/>
      <c r="G129" s="198"/>
      <c r="H129" s="63">
        <f>H130</f>
        <v>587211.05000000005</v>
      </c>
      <c r="I129" s="199">
        <f>I130</f>
        <v>712160.3</v>
      </c>
      <c r="J129" s="200"/>
      <c r="K129" s="63">
        <f>K130</f>
        <v>665620.15</v>
      </c>
      <c r="L129" s="63">
        <f>L130</f>
        <v>664270.14</v>
      </c>
      <c r="M129" s="199">
        <f>M130</f>
        <v>664270.14</v>
      </c>
      <c r="N129" s="200"/>
    </row>
    <row r="130" spans="1:14" ht="15" customHeight="1" x14ac:dyDescent="0.2">
      <c r="A130" s="29" t="s">
        <v>76</v>
      </c>
      <c r="B130" s="195" t="s">
        <v>77</v>
      </c>
      <c r="C130" s="196"/>
      <c r="D130" s="196"/>
      <c r="E130" s="196"/>
      <c r="F130" s="196"/>
      <c r="G130" s="196"/>
      <c r="H130" s="55">
        <v>587211.05000000005</v>
      </c>
      <c r="I130" s="193">
        <v>712160.3</v>
      </c>
      <c r="J130" s="194"/>
      <c r="K130" s="55">
        <v>665620.15</v>
      </c>
      <c r="L130" s="55">
        <v>664270.14</v>
      </c>
      <c r="M130" s="193">
        <v>664270.14</v>
      </c>
      <c r="N130" s="194"/>
    </row>
    <row r="131" spans="1:14" ht="15" customHeight="1" x14ac:dyDescent="0.2">
      <c r="A131" s="27" t="s">
        <v>78</v>
      </c>
      <c r="B131" s="197" t="s">
        <v>79</v>
      </c>
      <c r="C131" s="198"/>
      <c r="D131" s="198"/>
      <c r="E131" s="198"/>
      <c r="F131" s="198"/>
      <c r="G131" s="198"/>
      <c r="H131" s="63">
        <f>H132</f>
        <v>13134.63</v>
      </c>
      <c r="I131" s="199">
        <f>I132</f>
        <v>19033</v>
      </c>
      <c r="J131" s="200"/>
      <c r="K131" s="63">
        <f>K132</f>
        <v>17750</v>
      </c>
      <c r="L131" s="63">
        <f>L132</f>
        <v>17250</v>
      </c>
      <c r="M131" s="199">
        <f>M132</f>
        <v>17250</v>
      </c>
      <c r="N131" s="200"/>
    </row>
    <row r="132" spans="1:14" ht="15" customHeight="1" x14ac:dyDescent="0.2">
      <c r="A132" s="29" t="s">
        <v>80</v>
      </c>
      <c r="B132" s="195" t="s">
        <v>81</v>
      </c>
      <c r="C132" s="196"/>
      <c r="D132" s="196"/>
      <c r="E132" s="196"/>
      <c r="F132" s="196"/>
      <c r="G132" s="196"/>
      <c r="H132" s="55">
        <v>13134.63</v>
      </c>
      <c r="I132" s="193">
        <v>19033</v>
      </c>
      <c r="J132" s="194"/>
      <c r="K132" s="55">
        <v>17750</v>
      </c>
      <c r="L132" s="55">
        <v>17250</v>
      </c>
      <c r="M132" s="193">
        <v>17250</v>
      </c>
      <c r="N132" s="194"/>
    </row>
    <row r="133" spans="1:14" ht="15" customHeight="1" x14ac:dyDescent="0.2">
      <c r="A133" s="27" t="s">
        <v>82</v>
      </c>
      <c r="B133" s="197" t="s">
        <v>83</v>
      </c>
      <c r="C133" s="198"/>
      <c r="D133" s="198"/>
      <c r="E133" s="198"/>
      <c r="F133" s="198"/>
      <c r="G133" s="198"/>
      <c r="H133" s="63">
        <f>H134+H135</f>
        <v>161101.63</v>
      </c>
      <c r="I133" s="199">
        <f>I134+I135</f>
        <v>233902.62</v>
      </c>
      <c r="J133" s="200"/>
      <c r="K133" s="63">
        <f>K134+K135</f>
        <v>210203.97</v>
      </c>
      <c r="L133" s="63">
        <f>L134+L135</f>
        <v>155203.97</v>
      </c>
      <c r="M133" s="199">
        <f>M134+M135</f>
        <v>155203.97</v>
      </c>
      <c r="N133" s="200"/>
    </row>
    <row r="134" spans="1:14" ht="15" customHeight="1" x14ac:dyDescent="0.2">
      <c r="A134" s="29" t="s">
        <v>84</v>
      </c>
      <c r="B134" s="195" t="s">
        <v>85</v>
      </c>
      <c r="C134" s="196"/>
      <c r="D134" s="196"/>
      <c r="E134" s="196"/>
      <c r="F134" s="196"/>
      <c r="G134" s="196"/>
      <c r="H134" s="55">
        <v>96736.18</v>
      </c>
      <c r="I134" s="193">
        <v>101277.77</v>
      </c>
      <c r="J134" s="194"/>
      <c r="K134" s="55">
        <v>100765</v>
      </c>
      <c r="L134" s="55">
        <v>100765</v>
      </c>
      <c r="M134" s="193">
        <v>100765</v>
      </c>
      <c r="N134" s="194"/>
    </row>
    <row r="135" spans="1:14" ht="15" customHeight="1" x14ac:dyDescent="0.2">
      <c r="A135" s="29" t="s">
        <v>86</v>
      </c>
      <c r="B135" s="195" t="s">
        <v>87</v>
      </c>
      <c r="C135" s="196"/>
      <c r="D135" s="196"/>
      <c r="E135" s="196"/>
      <c r="F135" s="196"/>
      <c r="G135" s="196"/>
      <c r="H135" s="55">
        <v>64365.45</v>
      </c>
      <c r="I135" s="193">
        <v>132624.85</v>
      </c>
      <c r="J135" s="194"/>
      <c r="K135" s="55">
        <v>109438.97</v>
      </c>
      <c r="L135" s="55">
        <v>54438.97</v>
      </c>
      <c r="M135" s="193">
        <v>54438.97</v>
      </c>
      <c r="N135" s="194"/>
    </row>
    <row r="136" spans="1:14" ht="15" customHeight="1" x14ac:dyDescent="0.2">
      <c r="A136" s="27" t="s">
        <v>88</v>
      </c>
      <c r="B136" s="197" t="s">
        <v>89</v>
      </c>
      <c r="C136" s="198"/>
      <c r="D136" s="198"/>
      <c r="E136" s="198"/>
      <c r="F136" s="198"/>
      <c r="G136" s="198"/>
      <c r="H136" s="63">
        <f>SUM(H137:H141)</f>
        <v>2053788.59</v>
      </c>
      <c r="I136" s="199">
        <f>SUM(I137:J141)</f>
        <v>2167214.38</v>
      </c>
      <c r="J136" s="200"/>
      <c r="K136" s="63">
        <f>SUM(K137:K141)</f>
        <v>2578791.9500000002</v>
      </c>
      <c r="L136" s="63">
        <f>SUM(L137:L141)</f>
        <v>2576721.9500000002</v>
      </c>
      <c r="M136" s="199">
        <f>SUM(M137:N141)</f>
        <v>2576721.9500000002</v>
      </c>
      <c r="N136" s="200"/>
    </row>
    <row r="137" spans="1:14" ht="15" customHeight="1" x14ac:dyDescent="0.2">
      <c r="A137" s="29" t="s">
        <v>90</v>
      </c>
      <c r="B137" s="195" t="s">
        <v>91</v>
      </c>
      <c r="C137" s="196"/>
      <c r="D137" s="196"/>
      <c r="E137" s="196"/>
      <c r="F137" s="196"/>
      <c r="G137" s="196"/>
      <c r="H137" s="55">
        <v>24282.22</v>
      </c>
      <c r="I137" s="193">
        <v>29853.43</v>
      </c>
      <c r="J137" s="194"/>
      <c r="K137" s="55">
        <v>55110</v>
      </c>
      <c r="L137" s="55">
        <v>53040</v>
      </c>
      <c r="M137" s="193">
        <v>53040</v>
      </c>
      <c r="N137" s="194"/>
    </row>
    <row r="138" spans="1:14" ht="15" customHeight="1" x14ac:dyDescent="0.2">
      <c r="A138" s="29" t="s">
        <v>92</v>
      </c>
      <c r="B138" s="195" t="s">
        <v>93</v>
      </c>
      <c r="C138" s="196"/>
      <c r="D138" s="196"/>
      <c r="E138" s="196"/>
      <c r="F138" s="196"/>
      <c r="G138" s="196"/>
      <c r="H138" s="55">
        <v>9619.14</v>
      </c>
      <c r="I138" s="193">
        <v>0</v>
      </c>
      <c r="J138" s="194"/>
      <c r="K138" s="55">
        <v>0</v>
      </c>
      <c r="L138" s="55">
        <v>0</v>
      </c>
      <c r="M138" s="193">
        <v>0</v>
      </c>
      <c r="N138" s="194"/>
    </row>
    <row r="139" spans="1:14" ht="15" customHeight="1" x14ac:dyDescent="0.2">
      <c r="A139" s="29" t="s">
        <v>94</v>
      </c>
      <c r="B139" s="195" t="s">
        <v>95</v>
      </c>
      <c r="C139" s="196"/>
      <c r="D139" s="196"/>
      <c r="E139" s="196"/>
      <c r="F139" s="196"/>
      <c r="G139" s="196"/>
      <c r="H139" s="55">
        <v>1908311.91</v>
      </c>
      <c r="I139" s="193">
        <v>2029891.95</v>
      </c>
      <c r="J139" s="194"/>
      <c r="K139" s="55">
        <v>2416601.9500000002</v>
      </c>
      <c r="L139" s="55">
        <v>2416601.9500000002</v>
      </c>
      <c r="M139" s="193">
        <v>2416601.9500000002</v>
      </c>
      <c r="N139" s="194"/>
    </row>
    <row r="140" spans="1:14" ht="15" customHeight="1" x14ac:dyDescent="0.2">
      <c r="A140" s="29" t="s">
        <v>96</v>
      </c>
      <c r="B140" s="195" t="s">
        <v>97</v>
      </c>
      <c r="C140" s="196"/>
      <c r="D140" s="196"/>
      <c r="E140" s="196"/>
      <c r="F140" s="196"/>
      <c r="G140" s="196"/>
      <c r="H140" s="55">
        <v>100925.79</v>
      </c>
      <c r="I140" s="193">
        <v>96000</v>
      </c>
      <c r="J140" s="194"/>
      <c r="K140" s="55">
        <v>95900</v>
      </c>
      <c r="L140" s="55">
        <v>95900</v>
      </c>
      <c r="M140" s="193">
        <v>95900</v>
      </c>
      <c r="N140" s="194"/>
    </row>
    <row r="141" spans="1:14" ht="15" customHeight="1" x14ac:dyDescent="0.2">
      <c r="A141" s="29" t="s">
        <v>98</v>
      </c>
      <c r="B141" s="195" t="s">
        <v>99</v>
      </c>
      <c r="C141" s="196"/>
      <c r="D141" s="196"/>
      <c r="E141" s="196"/>
      <c r="F141" s="196"/>
      <c r="G141" s="196"/>
      <c r="H141" s="55">
        <v>10649.53</v>
      </c>
      <c r="I141" s="193">
        <v>11469</v>
      </c>
      <c r="J141" s="194"/>
      <c r="K141" s="55">
        <v>11180</v>
      </c>
      <c r="L141" s="55">
        <v>11180</v>
      </c>
      <c r="M141" s="193">
        <v>11180</v>
      </c>
      <c r="N141" s="194"/>
    </row>
    <row r="142" spans="1:14" ht="15" customHeight="1" x14ac:dyDescent="0.2">
      <c r="A142" s="27" t="s">
        <v>100</v>
      </c>
      <c r="B142" s="197" t="s">
        <v>101</v>
      </c>
      <c r="C142" s="198"/>
      <c r="D142" s="198"/>
      <c r="E142" s="198"/>
      <c r="F142" s="198"/>
      <c r="G142" s="198"/>
      <c r="H142" s="63">
        <f>H143+H144</f>
        <v>13254.63</v>
      </c>
      <c r="I142" s="199">
        <f>SUM(I143:J144)</f>
        <v>4872.16</v>
      </c>
      <c r="J142" s="200"/>
      <c r="K142" s="63">
        <f>K143+K144</f>
        <v>2000</v>
      </c>
      <c r="L142" s="63">
        <f>L143+L144</f>
        <v>2000</v>
      </c>
      <c r="M142" s="199">
        <f>SUM(M143:N144)</f>
        <v>2000</v>
      </c>
      <c r="N142" s="200"/>
    </row>
    <row r="143" spans="1:14" ht="15" customHeight="1" x14ac:dyDescent="0.2">
      <c r="A143" s="29" t="s">
        <v>102</v>
      </c>
      <c r="B143" s="195" t="s">
        <v>103</v>
      </c>
      <c r="C143" s="196"/>
      <c r="D143" s="196"/>
      <c r="E143" s="196"/>
      <c r="F143" s="196"/>
      <c r="G143" s="196"/>
      <c r="H143" s="55">
        <v>13254.63</v>
      </c>
      <c r="I143" s="193">
        <v>4872.16</v>
      </c>
      <c r="J143" s="194"/>
      <c r="K143" s="55">
        <v>2000</v>
      </c>
      <c r="L143" s="55">
        <v>2000</v>
      </c>
      <c r="M143" s="193">
        <v>2000</v>
      </c>
      <c r="N143" s="194"/>
    </row>
    <row r="144" spans="1:14" ht="15" customHeight="1" x14ac:dyDescent="0.2">
      <c r="A144" s="29" t="s">
        <v>108</v>
      </c>
      <c r="B144" s="195" t="s">
        <v>109</v>
      </c>
      <c r="C144" s="196"/>
      <c r="D144" s="196"/>
      <c r="E144" s="196"/>
      <c r="F144" s="196"/>
      <c r="G144" s="196"/>
      <c r="H144" s="55">
        <v>0</v>
      </c>
      <c r="I144" s="193">
        <v>0</v>
      </c>
      <c r="J144" s="194"/>
      <c r="K144" s="55">
        <v>0</v>
      </c>
      <c r="L144" s="55">
        <v>0</v>
      </c>
      <c r="M144" s="193">
        <v>0</v>
      </c>
      <c r="N144" s="194"/>
    </row>
    <row r="145" spans="1:14" ht="15" customHeight="1" x14ac:dyDescent="0.2">
      <c r="A145" s="27" t="s">
        <v>104</v>
      </c>
      <c r="B145" s="197" t="s">
        <v>105</v>
      </c>
      <c r="C145" s="198"/>
      <c r="D145" s="198"/>
      <c r="E145" s="198"/>
      <c r="F145" s="198"/>
      <c r="G145" s="198"/>
      <c r="H145" s="63">
        <f>H146</f>
        <v>5915.74</v>
      </c>
      <c r="I145" s="199">
        <v>7057.72</v>
      </c>
      <c r="J145" s="199"/>
      <c r="K145" s="63">
        <f>K146</f>
        <v>2000</v>
      </c>
      <c r="L145" s="63">
        <f>L146</f>
        <v>0</v>
      </c>
      <c r="M145" s="199">
        <f>M146</f>
        <v>0</v>
      </c>
      <c r="N145" s="200"/>
    </row>
    <row r="146" spans="1:14" ht="15" customHeight="1" x14ac:dyDescent="0.2">
      <c r="A146" s="28" t="s">
        <v>106</v>
      </c>
      <c r="B146" s="208" t="s">
        <v>107</v>
      </c>
      <c r="C146" s="209"/>
      <c r="D146" s="209"/>
      <c r="E146" s="209"/>
      <c r="F146" s="209"/>
      <c r="G146" s="209"/>
      <c r="H146" s="61">
        <v>5915.74</v>
      </c>
      <c r="I146" s="210">
        <v>7057.72</v>
      </c>
      <c r="J146" s="210"/>
      <c r="K146" s="61">
        <v>2000</v>
      </c>
      <c r="L146" s="61">
        <v>0</v>
      </c>
      <c r="M146" s="210">
        <v>0</v>
      </c>
      <c r="N146" s="211"/>
    </row>
    <row r="153" spans="1:14" ht="13.15" customHeight="1" x14ac:dyDescent="0.2">
      <c r="A153" s="128" t="s">
        <v>110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1:14" ht="13.5" thickBot="1" x14ac:dyDescent="0.25"/>
    <row r="155" spans="1:14" ht="37.5" customHeight="1" thickTop="1" thickBot="1" x14ac:dyDescent="0.25">
      <c r="A155" s="23" t="s">
        <v>13</v>
      </c>
      <c r="B155" s="105" t="s">
        <v>14</v>
      </c>
      <c r="C155" s="106"/>
      <c r="D155" s="106"/>
      <c r="E155" s="106"/>
      <c r="F155" s="106"/>
      <c r="G155" s="106"/>
      <c r="H155" s="56" t="s">
        <v>15</v>
      </c>
      <c r="I155" s="107" t="s">
        <v>16</v>
      </c>
      <c r="J155" s="108"/>
      <c r="K155" s="56" t="s">
        <v>17</v>
      </c>
      <c r="L155" s="56" t="s">
        <v>18</v>
      </c>
      <c r="M155" s="107" t="s">
        <v>19</v>
      </c>
      <c r="N155" s="108"/>
    </row>
    <row r="156" spans="1:14" ht="15" thickTop="1" x14ac:dyDescent="0.2">
      <c r="A156" s="10"/>
      <c r="B156" s="132" t="s">
        <v>25</v>
      </c>
      <c r="C156" s="133"/>
      <c r="D156" s="133"/>
      <c r="E156" s="133"/>
      <c r="F156" s="133"/>
      <c r="G156" s="133"/>
      <c r="H156" s="62">
        <f>H157</f>
        <v>2834406.27</v>
      </c>
      <c r="I156" s="207">
        <f>I157</f>
        <v>3144240.1799999997</v>
      </c>
      <c r="J156" s="207"/>
      <c r="K156" s="62">
        <f>K157</f>
        <v>3476366.07</v>
      </c>
      <c r="L156" s="62">
        <f>L157</f>
        <v>3415446.06</v>
      </c>
      <c r="M156" s="207">
        <f>M157</f>
        <v>3415446.06</v>
      </c>
      <c r="N156" s="207"/>
    </row>
    <row r="157" spans="1:14" ht="15" customHeight="1" x14ac:dyDescent="0.2">
      <c r="A157" s="19" t="s">
        <v>111</v>
      </c>
      <c r="B157" s="205" t="s">
        <v>112</v>
      </c>
      <c r="C157" s="119"/>
      <c r="D157" s="119"/>
      <c r="E157" s="119"/>
      <c r="F157" s="119"/>
      <c r="G157" s="119"/>
      <c r="H157" s="64">
        <f>SUM(H158:H160)</f>
        <v>2834406.27</v>
      </c>
      <c r="I157" s="206">
        <f>SUM(I158:J160)</f>
        <v>3144240.1799999997</v>
      </c>
      <c r="J157" s="206"/>
      <c r="K157" s="64">
        <f>SUM(K158:K160)</f>
        <v>3476366.07</v>
      </c>
      <c r="L157" s="64">
        <f>SUM(L158:L160)</f>
        <v>3415446.06</v>
      </c>
      <c r="M157" s="206">
        <f>SUM(M158:N160)</f>
        <v>3415446.06</v>
      </c>
      <c r="N157" s="206"/>
    </row>
    <row r="158" spans="1:14" ht="15" customHeight="1" x14ac:dyDescent="0.2">
      <c r="A158" s="20" t="s">
        <v>113</v>
      </c>
      <c r="B158" s="191" t="s">
        <v>114</v>
      </c>
      <c r="C158" s="119"/>
      <c r="D158" s="119"/>
      <c r="E158" s="119"/>
      <c r="F158" s="119"/>
      <c r="G158" s="119"/>
      <c r="H158" s="65">
        <v>2834406.27</v>
      </c>
      <c r="I158" s="192">
        <v>2905113.63</v>
      </c>
      <c r="J158" s="117"/>
      <c r="K158" s="65">
        <v>3255825.82</v>
      </c>
      <c r="L158" s="65">
        <v>3194905.81</v>
      </c>
      <c r="M158" s="192">
        <v>3194905.81</v>
      </c>
      <c r="N158" s="117"/>
    </row>
    <row r="159" spans="1:14" ht="25.5" customHeight="1" x14ac:dyDescent="0.2">
      <c r="A159" s="20" t="s">
        <v>115</v>
      </c>
      <c r="B159" s="191" t="s">
        <v>116</v>
      </c>
      <c r="C159" s="119"/>
      <c r="D159" s="119"/>
      <c r="E159" s="119"/>
      <c r="F159" s="119"/>
      <c r="G159" s="119"/>
      <c r="H159" s="65">
        <v>0</v>
      </c>
      <c r="I159" s="192">
        <v>126460.96</v>
      </c>
      <c r="J159" s="117"/>
      <c r="K159" s="65">
        <v>108152</v>
      </c>
      <c r="L159" s="65">
        <v>108152</v>
      </c>
      <c r="M159" s="192">
        <v>108152</v>
      </c>
      <c r="N159" s="117"/>
    </row>
    <row r="160" spans="1:14" ht="15" customHeight="1" x14ac:dyDescent="0.2">
      <c r="A160" s="21" t="s">
        <v>117</v>
      </c>
      <c r="B160" s="203" t="s">
        <v>118</v>
      </c>
      <c r="C160" s="113"/>
      <c r="D160" s="113"/>
      <c r="E160" s="113"/>
      <c r="F160" s="113"/>
      <c r="G160" s="113"/>
      <c r="H160" s="66">
        <v>0</v>
      </c>
      <c r="I160" s="204">
        <v>112665.59</v>
      </c>
      <c r="J160" s="115"/>
      <c r="K160" s="66">
        <v>112388.25</v>
      </c>
      <c r="L160" s="66">
        <v>112388.25</v>
      </c>
      <c r="M160" s="204">
        <v>112388.25</v>
      </c>
      <c r="N160" s="115"/>
    </row>
    <row r="163" spans="1:16" ht="13.15" customHeight="1" x14ac:dyDescent="0.2">
      <c r="A163" s="140" t="s">
        <v>119</v>
      </c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1:16" ht="13.5" thickBot="1" x14ac:dyDescent="0.25"/>
    <row r="165" spans="1:16" ht="37.5" customHeight="1" thickTop="1" thickBot="1" x14ac:dyDescent="0.25">
      <c r="A165" s="23" t="s">
        <v>13</v>
      </c>
      <c r="B165" s="105" t="s">
        <v>14</v>
      </c>
      <c r="C165" s="106"/>
      <c r="D165" s="106"/>
      <c r="E165" s="106"/>
      <c r="F165" s="106"/>
      <c r="G165" s="106"/>
      <c r="H165" s="56" t="s">
        <v>15</v>
      </c>
      <c r="I165" s="107" t="s">
        <v>16</v>
      </c>
      <c r="J165" s="108"/>
      <c r="K165" s="56" t="s">
        <v>17</v>
      </c>
      <c r="L165" s="56" t="s">
        <v>18</v>
      </c>
      <c r="M165" s="107" t="s">
        <v>19</v>
      </c>
      <c r="N165" s="108"/>
    </row>
    <row r="166" spans="1:16" ht="15" thickTop="1" x14ac:dyDescent="0.2">
      <c r="A166" s="10"/>
      <c r="B166" s="132" t="s">
        <v>25</v>
      </c>
      <c r="C166" s="133"/>
      <c r="D166" s="133"/>
      <c r="E166" s="133"/>
      <c r="F166" s="133"/>
      <c r="G166" s="133"/>
      <c r="H166" s="57">
        <f>H170+H197+H203+H342+H367+H386+H404+H431+H441+H451+H459</f>
        <v>2834406.27</v>
      </c>
      <c r="I166" s="151">
        <f>I170+I197+I203+I342+I367+I386+I404+I431+I441+I451+I459</f>
        <v>3144240.1799999997</v>
      </c>
      <c r="J166" s="186"/>
      <c r="K166" s="57">
        <f>K170+K197+K203+K342+K367+K386+K404+K431+K441+K451+K459</f>
        <v>3476366.0700000003</v>
      </c>
      <c r="L166" s="57">
        <f>L170+L197+L203+L342+L367+L386+L404+L431+L441+L451+L459</f>
        <v>3415446.06</v>
      </c>
      <c r="M166" s="151">
        <f>M170+M197+M203+M342+M367+M386+M404+M431+M441+M451+M459</f>
        <v>3415446.06</v>
      </c>
      <c r="N166" s="186"/>
      <c r="P166" s="78"/>
    </row>
    <row r="167" spans="1:16" ht="27" customHeight="1" x14ac:dyDescent="0.2">
      <c r="A167" s="11" t="s">
        <v>120</v>
      </c>
      <c r="B167" s="184" t="s">
        <v>121</v>
      </c>
      <c r="C167" s="119"/>
      <c r="D167" s="119"/>
      <c r="E167" s="119"/>
      <c r="F167" s="119"/>
      <c r="G167" s="119"/>
      <c r="H167" s="85">
        <f t="shared" ref="H167:I169" si="0">H166</f>
        <v>2834406.27</v>
      </c>
      <c r="I167" s="185">
        <f t="shared" si="0"/>
        <v>3144240.1799999997</v>
      </c>
      <c r="J167" s="185"/>
      <c r="K167" s="85">
        <f t="shared" ref="K167:M169" si="1">K166</f>
        <v>3476366.0700000003</v>
      </c>
      <c r="L167" s="85">
        <f t="shared" si="1"/>
        <v>3415446.06</v>
      </c>
      <c r="M167" s="185">
        <f t="shared" si="1"/>
        <v>3415446.06</v>
      </c>
      <c r="N167" s="185"/>
    </row>
    <row r="168" spans="1:16" x14ac:dyDescent="0.2">
      <c r="A168" s="13" t="s">
        <v>122</v>
      </c>
      <c r="B168" s="182" t="s">
        <v>123</v>
      </c>
      <c r="C168" s="119"/>
      <c r="D168" s="119"/>
      <c r="E168" s="119"/>
      <c r="F168" s="119"/>
      <c r="G168" s="119"/>
      <c r="H168" s="86">
        <f t="shared" si="0"/>
        <v>2834406.27</v>
      </c>
      <c r="I168" s="183">
        <f t="shared" si="0"/>
        <v>3144240.1799999997</v>
      </c>
      <c r="J168" s="183"/>
      <c r="K168" s="86">
        <f t="shared" si="1"/>
        <v>3476366.0700000003</v>
      </c>
      <c r="L168" s="86">
        <f t="shared" si="1"/>
        <v>3415446.06</v>
      </c>
      <c r="M168" s="183">
        <f t="shared" si="1"/>
        <v>3415446.06</v>
      </c>
      <c r="N168" s="183"/>
    </row>
    <row r="169" spans="1:16" ht="38.25" x14ac:dyDescent="0.2">
      <c r="A169" s="14" t="s">
        <v>124</v>
      </c>
      <c r="B169" s="180" t="s">
        <v>125</v>
      </c>
      <c r="C169" s="119"/>
      <c r="D169" s="119"/>
      <c r="E169" s="119"/>
      <c r="F169" s="119"/>
      <c r="G169" s="119"/>
      <c r="H169" s="87">
        <f t="shared" si="0"/>
        <v>2834406.27</v>
      </c>
      <c r="I169" s="181">
        <f t="shared" si="0"/>
        <v>3144240.1799999997</v>
      </c>
      <c r="J169" s="181"/>
      <c r="K169" s="87">
        <f t="shared" si="1"/>
        <v>3476366.0700000003</v>
      </c>
      <c r="L169" s="87">
        <f t="shared" si="1"/>
        <v>3415446.06</v>
      </c>
      <c r="M169" s="181">
        <f t="shared" si="1"/>
        <v>3415446.06</v>
      </c>
      <c r="N169" s="181"/>
    </row>
    <row r="170" spans="1:16" ht="25.5" customHeight="1" x14ac:dyDescent="0.2">
      <c r="A170" s="40" t="s">
        <v>126</v>
      </c>
      <c r="B170" s="157" t="s">
        <v>127</v>
      </c>
      <c r="C170" s="158"/>
      <c r="D170" s="158"/>
      <c r="E170" s="158"/>
      <c r="F170" s="158"/>
      <c r="G170" s="158"/>
      <c r="H170" s="88">
        <f>H171+H176+H181+H191</f>
        <v>1792442.53</v>
      </c>
      <c r="I170" s="159">
        <f>I171+I176+I181+I191</f>
        <v>1929048.15</v>
      </c>
      <c r="J170" s="160"/>
      <c r="K170" s="88">
        <f>K171+K176+K181+K191</f>
        <v>2344816.9700000002</v>
      </c>
      <c r="L170" s="88">
        <f>L171+L176+L181+L191</f>
        <v>2344316.9700000002</v>
      </c>
      <c r="M170" s="159">
        <f>M171+M176+M181+M191</f>
        <v>2344316.9700000002</v>
      </c>
      <c r="N170" s="160"/>
    </row>
    <row r="171" spans="1:16" ht="38.25" x14ac:dyDescent="0.2">
      <c r="A171" s="39" t="s">
        <v>128</v>
      </c>
      <c r="B171" s="153" t="s">
        <v>129</v>
      </c>
      <c r="C171" s="154"/>
      <c r="D171" s="154"/>
      <c r="E171" s="154"/>
      <c r="F171" s="154"/>
      <c r="G171" s="154"/>
      <c r="H171" s="89">
        <f>H172</f>
        <v>48220.44</v>
      </c>
      <c r="I171" s="155">
        <f>I172</f>
        <v>48214.44</v>
      </c>
      <c r="J171" s="156"/>
      <c r="K171" s="89">
        <f>K172</f>
        <v>48214.44</v>
      </c>
      <c r="L171" s="89">
        <f>L172</f>
        <v>48214.44</v>
      </c>
      <c r="M171" s="155">
        <f>M172</f>
        <v>48214.44</v>
      </c>
      <c r="N171" s="156"/>
    </row>
    <row r="172" spans="1:16" x14ac:dyDescent="0.2">
      <c r="A172" s="15" t="s">
        <v>86</v>
      </c>
      <c r="B172" s="122" t="s">
        <v>87</v>
      </c>
      <c r="C172" s="119"/>
      <c r="D172" s="119"/>
      <c r="E172" s="119"/>
      <c r="F172" s="119"/>
      <c r="G172" s="119"/>
      <c r="H172" s="90">
        <v>48220.44</v>
      </c>
      <c r="I172" s="123">
        <f>I173</f>
        <v>48214.44</v>
      </c>
      <c r="J172" s="117"/>
      <c r="K172" s="90">
        <v>48214.44</v>
      </c>
      <c r="L172" s="90">
        <v>48214.44</v>
      </c>
      <c r="M172" s="123">
        <f>M173</f>
        <v>48214.44</v>
      </c>
      <c r="N172" s="117"/>
    </row>
    <row r="173" spans="1:16" x14ac:dyDescent="0.2">
      <c r="A173" s="16" t="s">
        <v>26</v>
      </c>
      <c r="B173" s="118" t="s">
        <v>27</v>
      </c>
      <c r="C173" s="119"/>
      <c r="D173" s="119"/>
      <c r="E173" s="119"/>
      <c r="F173" s="119"/>
      <c r="G173" s="119"/>
      <c r="H173" s="91">
        <v>48220.44</v>
      </c>
      <c r="I173" s="116">
        <v>48214.44</v>
      </c>
      <c r="J173" s="117"/>
      <c r="K173" s="91">
        <v>48214.44</v>
      </c>
      <c r="L173" s="91">
        <v>48214.44</v>
      </c>
      <c r="M173" s="116">
        <v>48214.44</v>
      </c>
      <c r="N173" s="117"/>
    </row>
    <row r="174" spans="1:16" x14ac:dyDescent="0.2">
      <c r="A174" s="16" t="s">
        <v>61</v>
      </c>
      <c r="B174" s="118" t="s">
        <v>62</v>
      </c>
      <c r="C174" s="119"/>
      <c r="D174" s="119"/>
      <c r="E174" s="119"/>
      <c r="F174" s="119"/>
      <c r="G174" s="119"/>
      <c r="H174" s="91">
        <v>47780</v>
      </c>
      <c r="I174" s="116">
        <v>47854.44</v>
      </c>
      <c r="J174" s="117"/>
      <c r="K174" s="91">
        <v>47854.44</v>
      </c>
      <c r="L174" s="91">
        <v>47854.44</v>
      </c>
      <c r="M174" s="116">
        <v>47854.44</v>
      </c>
      <c r="N174" s="117"/>
    </row>
    <row r="175" spans="1:16" x14ac:dyDescent="0.2">
      <c r="A175" s="16" t="s">
        <v>63</v>
      </c>
      <c r="B175" s="118" t="s">
        <v>64</v>
      </c>
      <c r="C175" s="119"/>
      <c r="D175" s="119"/>
      <c r="E175" s="119"/>
      <c r="F175" s="119"/>
      <c r="G175" s="119"/>
      <c r="H175" s="91">
        <v>440.44</v>
      </c>
      <c r="I175" s="116">
        <v>360</v>
      </c>
      <c r="J175" s="117"/>
      <c r="K175" s="91">
        <v>360</v>
      </c>
      <c r="L175" s="91">
        <v>360</v>
      </c>
      <c r="M175" s="116">
        <v>360</v>
      </c>
      <c r="N175" s="117"/>
    </row>
    <row r="176" spans="1:16" ht="38.25" x14ac:dyDescent="0.2">
      <c r="A176" s="39" t="s">
        <v>130</v>
      </c>
      <c r="B176" s="153" t="s">
        <v>131</v>
      </c>
      <c r="C176" s="154"/>
      <c r="D176" s="154"/>
      <c r="E176" s="154"/>
      <c r="F176" s="154"/>
      <c r="G176" s="154"/>
      <c r="H176" s="89">
        <v>6357.52</v>
      </c>
      <c r="I176" s="155">
        <v>6224.53</v>
      </c>
      <c r="J176" s="156"/>
      <c r="K176" s="89">
        <v>6224.53</v>
      </c>
      <c r="L176" s="89">
        <v>6224.53</v>
      </c>
      <c r="M176" s="155">
        <v>6224.53</v>
      </c>
      <c r="N176" s="156"/>
    </row>
    <row r="177" spans="1:14" x14ac:dyDescent="0.2">
      <c r="A177" s="15" t="s">
        <v>86</v>
      </c>
      <c r="B177" s="122" t="s">
        <v>87</v>
      </c>
      <c r="C177" s="119"/>
      <c r="D177" s="119"/>
      <c r="E177" s="119"/>
      <c r="F177" s="119"/>
      <c r="G177" s="119"/>
      <c r="H177" s="90">
        <v>6357.52</v>
      </c>
      <c r="I177" s="123">
        <v>6224.53</v>
      </c>
      <c r="J177" s="117"/>
      <c r="K177" s="90">
        <v>6224.53</v>
      </c>
      <c r="L177" s="90">
        <v>6224.53</v>
      </c>
      <c r="M177" s="123">
        <v>6224.53</v>
      </c>
      <c r="N177" s="117"/>
    </row>
    <row r="178" spans="1:14" x14ac:dyDescent="0.2">
      <c r="A178" s="16" t="s">
        <v>26</v>
      </c>
      <c r="B178" s="118" t="s">
        <v>27</v>
      </c>
      <c r="C178" s="119"/>
      <c r="D178" s="119"/>
      <c r="E178" s="119"/>
      <c r="F178" s="119"/>
      <c r="G178" s="119"/>
      <c r="H178" s="91">
        <v>6357.52</v>
      </c>
      <c r="I178" s="116">
        <v>6224.53</v>
      </c>
      <c r="J178" s="117"/>
      <c r="K178" s="91">
        <v>6224.53</v>
      </c>
      <c r="L178" s="91">
        <v>6224.53</v>
      </c>
      <c r="M178" s="116">
        <v>6224.53</v>
      </c>
      <c r="N178" s="117"/>
    </row>
    <row r="179" spans="1:14" x14ac:dyDescent="0.2">
      <c r="A179" s="16" t="s">
        <v>61</v>
      </c>
      <c r="B179" s="118" t="s">
        <v>62</v>
      </c>
      <c r="C179" s="119"/>
      <c r="D179" s="119"/>
      <c r="E179" s="119"/>
      <c r="F179" s="119"/>
      <c r="G179" s="119"/>
      <c r="H179" s="91">
        <v>6357.52</v>
      </c>
      <c r="I179" s="116">
        <v>6224.53</v>
      </c>
      <c r="J179" s="117"/>
      <c r="K179" s="91">
        <v>6224.53</v>
      </c>
      <c r="L179" s="91">
        <v>6224.53</v>
      </c>
      <c r="M179" s="116">
        <v>6224.53</v>
      </c>
      <c r="N179" s="117"/>
    </row>
    <row r="180" spans="1:14" x14ac:dyDescent="0.2">
      <c r="A180" s="16" t="s">
        <v>65</v>
      </c>
      <c r="B180" s="118" t="s">
        <v>66</v>
      </c>
      <c r="C180" s="119"/>
      <c r="D180" s="119"/>
      <c r="E180" s="119"/>
      <c r="F180" s="119"/>
      <c r="G180" s="119"/>
      <c r="H180" s="91">
        <v>0</v>
      </c>
      <c r="I180" s="116">
        <v>0</v>
      </c>
      <c r="J180" s="117"/>
      <c r="K180" s="91">
        <v>0</v>
      </c>
      <c r="L180" s="91">
        <v>0</v>
      </c>
      <c r="M180" s="116">
        <v>0</v>
      </c>
      <c r="N180" s="117"/>
    </row>
    <row r="181" spans="1:14" ht="38.25" x14ac:dyDescent="0.2">
      <c r="A181" s="39" t="s">
        <v>132</v>
      </c>
      <c r="B181" s="153" t="s">
        <v>133</v>
      </c>
      <c r="C181" s="154"/>
      <c r="D181" s="154"/>
      <c r="E181" s="154"/>
      <c r="F181" s="154"/>
      <c r="G181" s="154"/>
      <c r="H181" s="89">
        <v>12322.08</v>
      </c>
      <c r="I181" s="155">
        <v>23139.91</v>
      </c>
      <c r="J181" s="156"/>
      <c r="K181" s="89">
        <v>20000</v>
      </c>
      <c r="L181" s="89">
        <v>19500</v>
      </c>
      <c r="M181" s="155">
        <v>19500</v>
      </c>
      <c r="N181" s="156"/>
    </row>
    <row r="182" spans="1:14" x14ac:dyDescent="0.2">
      <c r="A182" s="15" t="s">
        <v>80</v>
      </c>
      <c r="B182" s="122" t="s">
        <v>81</v>
      </c>
      <c r="C182" s="119"/>
      <c r="D182" s="119"/>
      <c r="E182" s="119"/>
      <c r="F182" s="119"/>
      <c r="G182" s="119"/>
      <c r="H182" s="90">
        <v>12322.08</v>
      </c>
      <c r="I182" s="123">
        <v>16613</v>
      </c>
      <c r="J182" s="117"/>
      <c r="K182" s="90">
        <v>15300</v>
      </c>
      <c r="L182" s="90">
        <v>14800</v>
      </c>
      <c r="M182" s="123">
        <v>14800</v>
      </c>
      <c r="N182" s="117"/>
    </row>
    <row r="183" spans="1:14" x14ac:dyDescent="0.2">
      <c r="A183" s="16" t="s">
        <v>26</v>
      </c>
      <c r="B183" s="118" t="s">
        <v>27</v>
      </c>
      <c r="C183" s="119"/>
      <c r="D183" s="119"/>
      <c r="E183" s="119"/>
      <c r="F183" s="119"/>
      <c r="G183" s="119"/>
      <c r="H183" s="91">
        <v>12322.08</v>
      </c>
      <c r="I183" s="116">
        <v>16613</v>
      </c>
      <c r="J183" s="117"/>
      <c r="K183" s="91">
        <v>15300</v>
      </c>
      <c r="L183" s="91">
        <v>14800</v>
      </c>
      <c r="M183" s="116">
        <v>14800</v>
      </c>
      <c r="N183" s="117"/>
    </row>
    <row r="184" spans="1:14" x14ac:dyDescent="0.2">
      <c r="A184" s="16" t="s">
        <v>61</v>
      </c>
      <c r="B184" s="118" t="s">
        <v>62</v>
      </c>
      <c r="C184" s="119"/>
      <c r="D184" s="119"/>
      <c r="E184" s="119"/>
      <c r="F184" s="119"/>
      <c r="G184" s="119"/>
      <c r="H184" s="91">
        <v>12322.08</v>
      </c>
      <c r="I184" s="116">
        <v>16613</v>
      </c>
      <c r="J184" s="117"/>
      <c r="K184" s="91">
        <v>15300</v>
      </c>
      <c r="L184" s="91">
        <v>14800</v>
      </c>
      <c r="M184" s="116">
        <v>14800</v>
      </c>
      <c r="N184" s="117"/>
    </row>
    <row r="185" spans="1:14" x14ac:dyDescent="0.2">
      <c r="A185" s="15" t="s">
        <v>84</v>
      </c>
      <c r="B185" s="122" t="s">
        <v>85</v>
      </c>
      <c r="C185" s="119"/>
      <c r="D185" s="119"/>
      <c r="E185" s="119"/>
      <c r="F185" s="119"/>
      <c r="G185" s="119"/>
      <c r="H185" s="90">
        <v>0</v>
      </c>
      <c r="I185" s="123">
        <v>5726.91</v>
      </c>
      <c r="J185" s="117"/>
      <c r="K185" s="90">
        <v>4300</v>
      </c>
      <c r="L185" s="90">
        <v>4300</v>
      </c>
      <c r="M185" s="123">
        <v>4300</v>
      </c>
      <c r="N185" s="117"/>
    </row>
    <row r="186" spans="1:14" x14ac:dyDescent="0.2">
      <c r="A186" s="16" t="s">
        <v>26</v>
      </c>
      <c r="B186" s="118" t="s">
        <v>27</v>
      </c>
      <c r="C186" s="119"/>
      <c r="D186" s="119"/>
      <c r="E186" s="119"/>
      <c r="F186" s="119"/>
      <c r="G186" s="119"/>
      <c r="H186" s="91">
        <v>0</v>
      </c>
      <c r="I186" s="116">
        <v>5726.61</v>
      </c>
      <c r="J186" s="117"/>
      <c r="K186" s="91">
        <v>4300</v>
      </c>
      <c r="L186" s="91">
        <v>4300</v>
      </c>
      <c r="M186" s="116">
        <v>4300</v>
      </c>
      <c r="N186" s="117"/>
    </row>
    <row r="187" spans="1:14" x14ac:dyDescent="0.2">
      <c r="A187" s="16" t="s">
        <v>61</v>
      </c>
      <c r="B187" s="118" t="s">
        <v>62</v>
      </c>
      <c r="C187" s="119"/>
      <c r="D187" s="119"/>
      <c r="E187" s="119"/>
      <c r="F187" s="119"/>
      <c r="G187" s="119"/>
      <c r="H187" s="91">
        <v>0</v>
      </c>
      <c r="I187" s="116">
        <v>5726.91</v>
      </c>
      <c r="J187" s="117"/>
      <c r="K187" s="91">
        <v>4300</v>
      </c>
      <c r="L187" s="91">
        <v>4300</v>
      </c>
      <c r="M187" s="116">
        <v>4300</v>
      </c>
      <c r="N187" s="117"/>
    </row>
    <row r="188" spans="1:14" x14ac:dyDescent="0.2">
      <c r="A188" s="15" t="s">
        <v>102</v>
      </c>
      <c r="B188" s="122" t="s">
        <v>103</v>
      </c>
      <c r="C188" s="119"/>
      <c r="D188" s="119"/>
      <c r="E188" s="119"/>
      <c r="F188" s="119"/>
      <c r="G188" s="119"/>
      <c r="H188" s="90">
        <v>0</v>
      </c>
      <c r="I188" s="123">
        <v>800</v>
      </c>
      <c r="J188" s="117"/>
      <c r="K188" s="90">
        <v>400</v>
      </c>
      <c r="L188" s="90">
        <v>400</v>
      </c>
      <c r="M188" s="123">
        <v>400</v>
      </c>
      <c r="N188" s="117"/>
    </row>
    <row r="189" spans="1:14" x14ac:dyDescent="0.2">
      <c r="A189" s="16" t="s">
        <v>26</v>
      </c>
      <c r="B189" s="118" t="s">
        <v>27</v>
      </c>
      <c r="C189" s="119"/>
      <c r="D189" s="119"/>
      <c r="E189" s="119"/>
      <c r="F189" s="119"/>
      <c r="G189" s="119"/>
      <c r="H189" s="91">
        <v>0</v>
      </c>
      <c r="I189" s="116">
        <v>800</v>
      </c>
      <c r="J189" s="117"/>
      <c r="K189" s="91">
        <v>400</v>
      </c>
      <c r="L189" s="91">
        <v>400</v>
      </c>
      <c r="M189" s="116">
        <v>400</v>
      </c>
      <c r="N189" s="117"/>
    </row>
    <row r="190" spans="1:14" x14ac:dyDescent="0.2">
      <c r="A190" s="16" t="s">
        <v>61</v>
      </c>
      <c r="B190" s="118" t="s">
        <v>62</v>
      </c>
      <c r="C190" s="119"/>
      <c r="D190" s="119"/>
      <c r="E190" s="119"/>
      <c r="F190" s="119"/>
      <c r="G190" s="119"/>
      <c r="H190" s="91">
        <v>0</v>
      </c>
      <c r="I190" s="116">
        <v>800</v>
      </c>
      <c r="J190" s="117"/>
      <c r="K190" s="91">
        <v>400</v>
      </c>
      <c r="L190" s="91">
        <v>400</v>
      </c>
      <c r="M190" s="116">
        <v>400</v>
      </c>
      <c r="N190" s="117"/>
    </row>
    <row r="191" spans="1:14" ht="38.25" x14ac:dyDescent="0.2">
      <c r="A191" s="39" t="s">
        <v>134</v>
      </c>
      <c r="B191" s="153" t="s">
        <v>135</v>
      </c>
      <c r="C191" s="154"/>
      <c r="D191" s="154"/>
      <c r="E191" s="154"/>
      <c r="F191" s="154"/>
      <c r="G191" s="154"/>
      <c r="H191" s="89">
        <v>1725542.49</v>
      </c>
      <c r="I191" s="155">
        <v>1851469.27</v>
      </c>
      <c r="J191" s="156"/>
      <c r="K191" s="89">
        <v>2270378</v>
      </c>
      <c r="L191" s="89">
        <v>2270378</v>
      </c>
      <c r="M191" s="155">
        <v>2270378</v>
      </c>
      <c r="N191" s="156"/>
    </row>
    <row r="192" spans="1:14" x14ac:dyDescent="0.2">
      <c r="A192" s="15" t="s">
        <v>94</v>
      </c>
      <c r="B192" s="122" t="s">
        <v>95</v>
      </c>
      <c r="C192" s="119"/>
      <c r="D192" s="119"/>
      <c r="E192" s="119"/>
      <c r="F192" s="119"/>
      <c r="G192" s="119"/>
      <c r="H192" s="90">
        <v>1725542.49</v>
      </c>
      <c r="I192" s="123">
        <v>1851469.27</v>
      </c>
      <c r="J192" s="117"/>
      <c r="K192" s="90">
        <v>2270378</v>
      </c>
      <c r="L192" s="90">
        <v>270378</v>
      </c>
      <c r="M192" s="123">
        <v>2270378</v>
      </c>
      <c r="N192" s="117"/>
    </row>
    <row r="193" spans="1:14" x14ac:dyDescent="0.2">
      <c r="A193" s="16" t="s">
        <v>26</v>
      </c>
      <c r="B193" s="118" t="s">
        <v>27</v>
      </c>
      <c r="C193" s="119"/>
      <c r="D193" s="119"/>
      <c r="E193" s="119"/>
      <c r="F193" s="119"/>
      <c r="G193" s="119"/>
      <c r="H193" s="91">
        <v>1725542.49</v>
      </c>
      <c r="I193" s="116">
        <v>1851469.27</v>
      </c>
      <c r="J193" s="117"/>
      <c r="K193" s="91">
        <v>2270378</v>
      </c>
      <c r="L193" s="91">
        <v>2270378</v>
      </c>
      <c r="M193" s="116">
        <v>2270378</v>
      </c>
      <c r="N193" s="117"/>
    </row>
    <row r="194" spans="1:14" x14ac:dyDescent="0.2">
      <c r="A194" s="16" t="s">
        <v>59</v>
      </c>
      <c r="B194" s="118" t="s">
        <v>60</v>
      </c>
      <c r="C194" s="119"/>
      <c r="D194" s="119"/>
      <c r="E194" s="119"/>
      <c r="F194" s="119"/>
      <c r="G194" s="119"/>
      <c r="H194" s="91">
        <v>1652446.64</v>
      </c>
      <c r="I194" s="116">
        <v>1779065.28</v>
      </c>
      <c r="J194" s="117"/>
      <c r="K194" s="91">
        <v>2194960</v>
      </c>
      <c r="L194" s="91">
        <v>2194960</v>
      </c>
      <c r="M194" s="116">
        <v>2194960</v>
      </c>
      <c r="N194" s="117"/>
    </row>
    <row r="195" spans="1:14" x14ac:dyDescent="0.2">
      <c r="A195" s="16" t="s">
        <v>61</v>
      </c>
      <c r="B195" s="118" t="s">
        <v>62</v>
      </c>
      <c r="C195" s="119"/>
      <c r="D195" s="119"/>
      <c r="E195" s="119"/>
      <c r="F195" s="119"/>
      <c r="G195" s="119"/>
      <c r="H195" s="91">
        <v>72691.490000000005</v>
      </c>
      <c r="I195" s="116">
        <v>72094.84</v>
      </c>
      <c r="J195" s="117"/>
      <c r="K195" s="91">
        <v>75418</v>
      </c>
      <c r="L195" s="91">
        <v>75418</v>
      </c>
      <c r="M195" s="116">
        <v>75418</v>
      </c>
      <c r="N195" s="117"/>
    </row>
    <row r="196" spans="1:14" x14ac:dyDescent="0.2">
      <c r="A196" s="16" t="s">
        <v>63</v>
      </c>
      <c r="B196" s="118" t="s">
        <v>64</v>
      </c>
      <c r="C196" s="119"/>
      <c r="D196" s="119"/>
      <c r="E196" s="119"/>
      <c r="F196" s="119"/>
      <c r="G196" s="119"/>
      <c r="H196" s="91">
        <v>404.36</v>
      </c>
      <c r="I196" s="116">
        <v>309.14999999999998</v>
      </c>
      <c r="J196" s="117"/>
      <c r="K196" s="91">
        <v>0</v>
      </c>
      <c r="L196" s="91">
        <v>0</v>
      </c>
      <c r="M196" s="116">
        <v>0</v>
      </c>
      <c r="N196" s="117"/>
    </row>
    <row r="197" spans="1:14" ht="25.5" customHeight="1" x14ac:dyDescent="0.2">
      <c r="A197" s="40" t="s">
        <v>136</v>
      </c>
      <c r="B197" s="157" t="s">
        <v>137</v>
      </c>
      <c r="C197" s="158"/>
      <c r="D197" s="158"/>
      <c r="E197" s="158"/>
      <c r="F197" s="158"/>
      <c r="G197" s="158"/>
      <c r="H197" s="88">
        <f>H198</f>
        <v>490362.08</v>
      </c>
      <c r="I197" s="159">
        <f>I198</f>
        <v>532404.71</v>
      </c>
      <c r="J197" s="160"/>
      <c r="K197" s="88">
        <f t="shared" ref="K197:M198" si="2">K198</f>
        <v>539304.71</v>
      </c>
      <c r="L197" s="88">
        <f t="shared" si="2"/>
        <v>539304.71</v>
      </c>
      <c r="M197" s="159">
        <f t="shared" si="2"/>
        <v>539304.71</v>
      </c>
      <c r="N197" s="160"/>
    </row>
    <row r="198" spans="1:14" ht="38.25" x14ac:dyDescent="0.2">
      <c r="A198" s="39" t="s">
        <v>138</v>
      </c>
      <c r="B198" s="153" t="s">
        <v>139</v>
      </c>
      <c r="C198" s="154"/>
      <c r="D198" s="154"/>
      <c r="E198" s="154"/>
      <c r="F198" s="154"/>
      <c r="G198" s="154"/>
      <c r="H198" s="89">
        <f>H199</f>
        <v>490362.08</v>
      </c>
      <c r="I198" s="155">
        <f>I199</f>
        <v>532404.71</v>
      </c>
      <c r="J198" s="156"/>
      <c r="K198" s="89">
        <f t="shared" si="2"/>
        <v>539304.71</v>
      </c>
      <c r="L198" s="89">
        <f t="shared" si="2"/>
        <v>539304.71</v>
      </c>
      <c r="M198" s="155">
        <f t="shared" si="2"/>
        <v>539304.71</v>
      </c>
      <c r="N198" s="156"/>
    </row>
    <row r="199" spans="1:14" x14ac:dyDescent="0.2">
      <c r="A199" s="15" t="s">
        <v>76</v>
      </c>
      <c r="B199" s="122" t="s">
        <v>77</v>
      </c>
      <c r="C199" s="119"/>
      <c r="D199" s="119"/>
      <c r="E199" s="119"/>
      <c r="F199" s="119"/>
      <c r="G199" s="119"/>
      <c r="H199" s="90">
        <v>490362.08</v>
      </c>
      <c r="I199" s="123">
        <v>532404.71</v>
      </c>
      <c r="J199" s="117"/>
      <c r="K199" s="90">
        <v>539304.71</v>
      </c>
      <c r="L199" s="90">
        <v>539304.71</v>
      </c>
      <c r="M199" s="123">
        <v>539304.71</v>
      </c>
      <c r="N199" s="117"/>
    </row>
    <row r="200" spans="1:14" x14ac:dyDescent="0.2">
      <c r="A200" s="16" t="s">
        <v>26</v>
      </c>
      <c r="B200" s="118" t="s">
        <v>27</v>
      </c>
      <c r="C200" s="119"/>
      <c r="D200" s="119"/>
      <c r="E200" s="119"/>
      <c r="F200" s="119"/>
      <c r="G200" s="119"/>
      <c r="H200" s="91">
        <v>490362.08</v>
      </c>
      <c r="I200" s="116">
        <v>532404.71</v>
      </c>
      <c r="J200" s="117"/>
      <c r="K200" s="91">
        <v>539304.71</v>
      </c>
      <c r="L200" s="91">
        <v>539304.71</v>
      </c>
      <c r="M200" s="116">
        <v>539304.71</v>
      </c>
      <c r="N200" s="117"/>
    </row>
    <row r="201" spans="1:14" x14ac:dyDescent="0.2">
      <c r="A201" s="16" t="s">
        <v>61</v>
      </c>
      <c r="B201" s="118" t="s">
        <v>62</v>
      </c>
      <c r="C201" s="119"/>
      <c r="D201" s="119"/>
      <c r="E201" s="119"/>
      <c r="F201" s="119"/>
      <c r="G201" s="119"/>
      <c r="H201" s="91">
        <v>98141.04</v>
      </c>
      <c r="I201" s="116">
        <v>100233.23</v>
      </c>
      <c r="J201" s="117"/>
      <c r="K201" s="91">
        <v>107133.23</v>
      </c>
      <c r="L201" s="91">
        <v>107133.232</v>
      </c>
      <c r="M201" s="116">
        <v>107133.23</v>
      </c>
      <c r="N201" s="117"/>
    </row>
    <row r="202" spans="1:14" x14ac:dyDescent="0.2">
      <c r="A202" s="16" t="s">
        <v>65</v>
      </c>
      <c r="B202" s="118" t="s">
        <v>66</v>
      </c>
      <c r="C202" s="119"/>
      <c r="D202" s="119"/>
      <c r="E202" s="119"/>
      <c r="F202" s="119"/>
      <c r="G202" s="119"/>
      <c r="H202" s="91">
        <v>392221.04</v>
      </c>
      <c r="I202" s="116">
        <v>432171.48</v>
      </c>
      <c r="J202" s="117"/>
      <c r="K202" s="91">
        <v>432171.48</v>
      </c>
      <c r="L202" s="91">
        <v>432171.48</v>
      </c>
      <c r="M202" s="116">
        <v>432171.48</v>
      </c>
      <c r="N202" s="117"/>
    </row>
    <row r="203" spans="1:14" ht="25.5" customHeight="1" x14ac:dyDescent="0.2">
      <c r="A203" s="40" t="s">
        <v>140</v>
      </c>
      <c r="B203" s="157" t="s">
        <v>141</v>
      </c>
      <c r="C203" s="158"/>
      <c r="D203" s="158"/>
      <c r="E203" s="158"/>
      <c r="F203" s="158"/>
      <c r="G203" s="158"/>
      <c r="H203" s="88">
        <f>H204+H216+H221+H230+H243+H271+H279+H290+H294+H302+H312+H316+H320+H324+H328+H334+H338</f>
        <v>267533.15999999997</v>
      </c>
      <c r="I203" s="159">
        <f>I204+I216+I221+I230+I243+I271+I279+I290+I294+I302+I312+I316+I320+I324+I328+I334+I338</f>
        <v>336879.8</v>
      </c>
      <c r="J203" s="160"/>
      <c r="K203" s="88">
        <f>K204+K216+K221+K230+K243+K271+K279+K290+K294+K302+K312+K316+K320+K324+K328+K334+K338</f>
        <v>334285.31</v>
      </c>
      <c r="L203" s="88">
        <f>L204+L216+L221+L230+L243+L271+L279+L290+L294+L302+L312+L316+L320+L324+L328+L334+L338</f>
        <v>332935.3</v>
      </c>
      <c r="M203" s="159">
        <f>M204+M216+M221+M230+M243+M271+M279+M290+M294+M302+M312+M316+M320+M324+M328+M334+M338</f>
        <v>332935.3</v>
      </c>
      <c r="N203" s="160"/>
    </row>
    <row r="204" spans="1:14" ht="38.25" x14ac:dyDescent="0.2">
      <c r="A204" s="39" t="s">
        <v>142</v>
      </c>
      <c r="B204" s="153" t="s">
        <v>143</v>
      </c>
      <c r="C204" s="154"/>
      <c r="D204" s="154"/>
      <c r="E204" s="154"/>
      <c r="F204" s="154"/>
      <c r="G204" s="154"/>
      <c r="H204" s="89">
        <v>5899.68</v>
      </c>
      <c r="I204" s="155">
        <v>6849</v>
      </c>
      <c r="J204" s="156"/>
      <c r="K204" s="89">
        <v>6790</v>
      </c>
      <c r="L204" s="89">
        <v>6790</v>
      </c>
      <c r="M204" s="155">
        <v>6790</v>
      </c>
      <c r="N204" s="156"/>
    </row>
    <row r="205" spans="1:14" ht="13.15" customHeight="1" x14ac:dyDescent="0.2">
      <c r="A205" s="15" t="s">
        <v>76</v>
      </c>
      <c r="B205" s="122" t="s">
        <v>77</v>
      </c>
      <c r="C205" s="119"/>
      <c r="D205" s="119"/>
      <c r="E205" s="119"/>
      <c r="F205" s="119"/>
      <c r="G205" s="119"/>
      <c r="H205" s="90">
        <v>0</v>
      </c>
      <c r="I205" s="123">
        <v>0</v>
      </c>
      <c r="J205" s="117"/>
      <c r="K205" s="90">
        <v>0</v>
      </c>
      <c r="L205" s="90">
        <v>0</v>
      </c>
      <c r="M205" s="123">
        <v>0</v>
      </c>
      <c r="N205" s="117"/>
    </row>
    <row r="206" spans="1:14" x14ac:dyDescent="0.2">
      <c r="A206" s="16" t="s">
        <v>26</v>
      </c>
      <c r="B206" s="118" t="s">
        <v>27</v>
      </c>
      <c r="C206" s="119"/>
      <c r="D206" s="119"/>
      <c r="E206" s="119"/>
      <c r="F206" s="119"/>
      <c r="G206" s="119"/>
      <c r="H206" s="91">
        <v>0</v>
      </c>
      <c r="I206" s="116">
        <v>0</v>
      </c>
      <c r="J206" s="117"/>
      <c r="K206" s="91">
        <v>0</v>
      </c>
      <c r="L206" s="91">
        <v>0</v>
      </c>
      <c r="M206" s="116">
        <v>0</v>
      </c>
      <c r="N206" s="117"/>
    </row>
    <row r="207" spans="1:14" x14ac:dyDescent="0.2">
      <c r="A207" s="16" t="s">
        <v>59</v>
      </c>
      <c r="B207" s="118" t="s">
        <v>60</v>
      </c>
      <c r="C207" s="119"/>
      <c r="D207" s="119"/>
      <c r="E207" s="119"/>
      <c r="F207" s="119"/>
      <c r="G207" s="119"/>
      <c r="H207" s="91">
        <v>0</v>
      </c>
      <c r="I207" s="116">
        <v>0</v>
      </c>
      <c r="J207" s="117"/>
      <c r="K207" s="91">
        <v>0</v>
      </c>
      <c r="L207" s="91">
        <v>0</v>
      </c>
      <c r="M207" s="116">
        <v>0</v>
      </c>
      <c r="N207" s="117"/>
    </row>
    <row r="208" spans="1:14" x14ac:dyDescent="0.2">
      <c r="A208" s="16" t="s">
        <v>61</v>
      </c>
      <c r="B208" s="118" t="s">
        <v>62</v>
      </c>
      <c r="C208" s="119"/>
      <c r="D208" s="119"/>
      <c r="E208" s="119"/>
      <c r="F208" s="119"/>
      <c r="G208" s="119"/>
      <c r="H208" s="91">
        <v>0</v>
      </c>
      <c r="I208" s="116">
        <v>0</v>
      </c>
      <c r="J208" s="117"/>
      <c r="K208" s="91">
        <v>0</v>
      </c>
      <c r="L208" s="91">
        <v>0</v>
      </c>
      <c r="M208" s="116">
        <v>0</v>
      </c>
      <c r="N208" s="117"/>
    </row>
    <row r="209" spans="1:14" ht="13.15" customHeight="1" x14ac:dyDescent="0.2">
      <c r="A209" s="15" t="s">
        <v>80</v>
      </c>
      <c r="B209" s="122" t="s">
        <v>81</v>
      </c>
      <c r="C209" s="119"/>
      <c r="D209" s="119"/>
      <c r="E209" s="119"/>
      <c r="F209" s="119"/>
      <c r="G209" s="119"/>
      <c r="H209" s="90">
        <v>0</v>
      </c>
      <c r="I209" s="123">
        <v>0</v>
      </c>
      <c r="J209" s="117"/>
      <c r="K209" s="90">
        <v>30</v>
      </c>
      <c r="L209" s="90">
        <v>30</v>
      </c>
      <c r="M209" s="96"/>
      <c r="N209" s="97">
        <v>30</v>
      </c>
    </row>
    <row r="210" spans="1:14" x14ac:dyDescent="0.2">
      <c r="A210" s="16" t="s">
        <v>26</v>
      </c>
      <c r="B210" s="118" t="s">
        <v>27</v>
      </c>
      <c r="C210" s="119"/>
      <c r="D210" s="119"/>
      <c r="E210" s="119"/>
      <c r="F210" s="119"/>
      <c r="G210" s="119"/>
      <c r="H210" s="91">
        <v>0</v>
      </c>
      <c r="I210" s="116">
        <v>0</v>
      </c>
      <c r="J210" s="117"/>
      <c r="K210" s="91">
        <v>30</v>
      </c>
      <c r="L210" s="91">
        <v>30</v>
      </c>
      <c r="M210" s="98"/>
      <c r="N210" s="99">
        <v>30</v>
      </c>
    </row>
    <row r="211" spans="1:14" x14ac:dyDescent="0.2">
      <c r="A211" s="16" t="s">
        <v>61</v>
      </c>
      <c r="B211" s="118" t="s">
        <v>62</v>
      </c>
      <c r="C211" s="119"/>
      <c r="D211" s="119"/>
      <c r="E211" s="119"/>
      <c r="F211" s="119"/>
      <c r="G211" s="119"/>
      <c r="H211" s="91">
        <v>0</v>
      </c>
      <c r="I211" s="116">
        <v>0</v>
      </c>
      <c r="J211" s="117"/>
      <c r="K211" s="91">
        <v>30</v>
      </c>
      <c r="L211" s="91">
        <v>30</v>
      </c>
      <c r="M211" s="98"/>
      <c r="N211" s="99">
        <v>30</v>
      </c>
    </row>
    <row r="212" spans="1:14" x14ac:dyDescent="0.2">
      <c r="A212" s="15" t="s">
        <v>98</v>
      </c>
      <c r="B212" s="122" t="s">
        <v>99</v>
      </c>
      <c r="C212" s="119"/>
      <c r="D212" s="119"/>
      <c r="E212" s="119"/>
      <c r="F212" s="119"/>
      <c r="G212" s="119"/>
      <c r="H212" s="90">
        <v>5899.68</v>
      </c>
      <c r="I212" s="123">
        <v>6849</v>
      </c>
      <c r="J212" s="117"/>
      <c r="K212" s="90">
        <v>6760</v>
      </c>
      <c r="L212" s="90">
        <v>6760</v>
      </c>
      <c r="M212" s="178">
        <v>6760</v>
      </c>
      <c r="N212" s="178"/>
    </row>
    <row r="213" spans="1:14" x14ac:dyDescent="0.2">
      <c r="A213" s="16" t="s">
        <v>26</v>
      </c>
      <c r="B213" s="118" t="s">
        <v>27</v>
      </c>
      <c r="C213" s="119"/>
      <c r="D213" s="119"/>
      <c r="E213" s="119"/>
      <c r="F213" s="119"/>
      <c r="G213" s="119"/>
      <c r="H213" s="91">
        <v>5899.68</v>
      </c>
      <c r="I213" s="116">
        <v>6849</v>
      </c>
      <c r="J213" s="117"/>
      <c r="K213" s="91">
        <v>6760</v>
      </c>
      <c r="L213" s="91">
        <v>6760</v>
      </c>
      <c r="M213" s="179">
        <v>6760</v>
      </c>
      <c r="N213" s="179"/>
    </row>
    <row r="214" spans="1:14" x14ac:dyDescent="0.2">
      <c r="A214" s="16" t="s">
        <v>59</v>
      </c>
      <c r="B214" s="118" t="s">
        <v>60</v>
      </c>
      <c r="C214" s="119"/>
      <c r="D214" s="119"/>
      <c r="E214" s="119"/>
      <c r="F214" s="119"/>
      <c r="G214" s="119"/>
      <c r="H214" s="91">
        <v>160</v>
      </c>
      <c r="I214" s="116">
        <v>160</v>
      </c>
      <c r="J214" s="117"/>
      <c r="K214" s="91">
        <v>160</v>
      </c>
      <c r="L214" s="91">
        <v>160</v>
      </c>
      <c r="M214" s="179">
        <v>160</v>
      </c>
      <c r="N214" s="179"/>
    </row>
    <row r="215" spans="1:14" x14ac:dyDescent="0.2">
      <c r="A215" s="16" t="s">
        <v>61</v>
      </c>
      <c r="B215" s="118" t="s">
        <v>62</v>
      </c>
      <c r="C215" s="119"/>
      <c r="D215" s="119"/>
      <c r="E215" s="119"/>
      <c r="F215" s="119"/>
      <c r="G215" s="119"/>
      <c r="H215" s="91">
        <v>5739.68</v>
      </c>
      <c r="I215" s="116">
        <v>6689</v>
      </c>
      <c r="J215" s="117"/>
      <c r="K215" s="91">
        <v>6600</v>
      </c>
      <c r="L215" s="91">
        <v>6600</v>
      </c>
      <c r="M215" s="179">
        <v>6600</v>
      </c>
      <c r="N215" s="179"/>
    </row>
    <row r="216" spans="1:14" ht="38.25" x14ac:dyDescent="0.2">
      <c r="A216" s="39" t="s">
        <v>144</v>
      </c>
      <c r="B216" s="153" t="s">
        <v>145</v>
      </c>
      <c r="C216" s="154"/>
      <c r="D216" s="154"/>
      <c r="E216" s="154"/>
      <c r="F216" s="154"/>
      <c r="G216" s="154"/>
      <c r="H216" s="89">
        <v>11736.99</v>
      </c>
      <c r="I216" s="155">
        <v>11256.6</v>
      </c>
      <c r="J216" s="156"/>
      <c r="K216" s="89">
        <v>0</v>
      </c>
      <c r="L216" s="89">
        <v>0</v>
      </c>
      <c r="M216" s="155">
        <v>0</v>
      </c>
      <c r="N216" s="156"/>
    </row>
    <row r="217" spans="1:14" x14ac:dyDescent="0.2">
      <c r="A217" s="15" t="s">
        <v>76</v>
      </c>
      <c r="B217" s="122" t="s">
        <v>77</v>
      </c>
      <c r="C217" s="119"/>
      <c r="D217" s="119"/>
      <c r="E217" s="119"/>
      <c r="F217" s="119"/>
      <c r="G217" s="119"/>
      <c r="H217" s="90">
        <v>11736.99</v>
      </c>
      <c r="I217" s="123">
        <v>11256.6</v>
      </c>
      <c r="J217" s="117"/>
      <c r="K217" s="90">
        <v>0</v>
      </c>
      <c r="L217" s="90">
        <v>0</v>
      </c>
      <c r="M217" s="123">
        <v>0</v>
      </c>
      <c r="N217" s="117"/>
    </row>
    <row r="218" spans="1:14" x14ac:dyDescent="0.2">
      <c r="A218" s="16" t="s">
        <v>26</v>
      </c>
      <c r="B218" s="118" t="s">
        <v>27</v>
      </c>
      <c r="C218" s="119"/>
      <c r="D218" s="119"/>
      <c r="E218" s="119"/>
      <c r="F218" s="119"/>
      <c r="G218" s="119"/>
      <c r="H218" s="91">
        <v>11736.99</v>
      </c>
      <c r="I218" s="116">
        <v>11256.6</v>
      </c>
      <c r="J218" s="117"/>
      <c r="K218" s="91">
        <v>0</v>
      </c>
      <c r="L218" s="91">
        <v>0</v>
      </c>
      <c r="M218" s="116">
        <v>0</v>
      </c>
      <c r="N218" s="117"/>
    </row>
    <row r="219" spans="1:14" x14ac:dyDescent="0.2">
      <c r="A219" s="16" t="s">
        <v>59</v>
      </c>
      <c r="B219" s="118" t="s">
        <v>60</v>
      </c>
      <c r="C219" s="119"/>
      <c r="D219" s="119"/>
      <c r="E219" s="119"/>
      <c r="F219" s="119"/>
      <c r="G219" s="119"/>
      <c r="H219" s="91">
        <v>11061.34</v>
      </c>
      <c r="I219" s="116">
        <v>10851.48</v>
      </c>
      <c r="J219" s="117"/>
      <c r="K219" s="91">
        <v>0</v>
      </c>
      <c r="L219" s="91">
        <v>0</v>
      </c>
      <c r="M219" s="116">
        <v>0</v>
      </c>
      <c r="N219" s="117"/>
    </row>
    <row r="220" spans="1:14" x14ac:dyDescent="0.2">
      <c r="A220" s="16" t="s">
        <v>61</v>
      </c>
      <c r="B220" s="118" t="s">
        <v>62</v>
      </c>
      <c r="C220" s="119"/>
      <c r="D220" s="119"/>
      <c r="E220" s="119"/>
      <c r="F220" s="119"/>
      <c r="G220" s="119"/>
      <c r="H220" s="91">
        <v>675.65</v>
      </c>
      <c r="I220" s="116">
        <v>405.12</v>
      </c>
      <c r="J220" s="117"/>
      <c r="K220" s="91">
        <v>0</v>
      </c>
      <c r="L220" s="91">
        <v>0</v>
      </c>
      <c r="M220" s="116">
        <v>0</v>
      </c>
      <c r="N220" s="117"/>
    </row>
    <row r="221" spans="1:14" ht="38.25" x14ac:dyDescent="0.2">
      <c r="A221" s="39" t="s">
        <v>146</v>
      </c>
      <c r="B221" s="153" t="s">
        <v>147</v>
      </c>
      <c r="C221" s="154"/>
      <c r="D221" s="154"/>
      <c r="E221" s="154"/>
      <c r="F221" s="154"/>
      <c r="G221" s="154"/>
      <c r="H221" s="89">
        <v>6761.34</v>
      </c>
      <c r="I221" s="155">
        <v>2000</v>
      </c>
      <c r="J221" s="156"/>
      <c r="K221" s="89">
        <v>0</v>
      </c>
      <c r="L221" s="89">
        <v>0</v>
      </c>
      <c r="M221" s="155">
        <v>0</v>
      </c>
      <c r="N221" s="156"/>
    </row>
    <row r="222" spans="1:14" x14ac:dyDescent="0.2">
      <c r="A222" s="15" t="s">
        <v>84</v>
      </c>
      <c r="B222" s="122" t="s">
        <v>85</v>
      </c>
      <c r="C222" s="119"/>
      <c r="D222" s="119"/>
      <c r="E222" s="119"/>
      <c r="F222" s="119"/>
      <c r="G222" s="119"/>
      <c r="H222" s="90">
        <v>6761.34</v>
      </c>
      <c r="I222" s="123">
        <v>2000</v>
      </c>
      <c r="J222" s="117"/>
      <c r="K222" s="90">
        <v>0</v>
      </c>
      <c r="L222" s="90">
        <v>0</v>
      </c>
      <c r="M222" s="123">
        <v>0</v>
      </c>
      <c r="N222" s="117"/>
    </row>
    <row r="223" spans="1:14" ht="13.5" thickBot="1" x14ac:dyDescent="0.25">
      <c r="A223" s="16" t="s">
        <v>26</v>
      </c>
      <c r="B223" s="118" t="s">
        <v>27</v>
      </c>
      <c r="C223" s="119"/>
      <c r="D223" s="119"/>
      <c r="E223" s="119"/>
      <c r="F223" s="119"/>
      <c r="G223" s="119"/>
      <c r="H223" s="91">
        <v>6761.34</v>
      </c>
      <c r="I223" s="116">
        <v>2000</v>
      </c>
      <c r="J223" s="117"/>
      <c r="K223" s="91">
        <v>0</v>
      </c>
      <c r="L223" s="91">
        <v>0</v>
      </c>
      <c r="M223" s="116">
        <v>0</v>
      </c>
      <c r="N223" s="117"/>
    </row>
    <row r="224" spans="1:14" ht="37.5" customHeight="1" thickTop="1" thickBot="1" x14ac:dyDescent="0.25">
      <c r="A224" s="23" t="s">
        <v>13</v>
      </c>
      <c r="B224" s="105" t="s">
        <v>14</v>
      </c>
      <c r="C224" s="106"/>
      <c r="D224" s="106"/>
      <c r="E224" s="106"/>
      <c r="F224" s="106"/>
      <c r="G224" s="106"/>
      <c r="H224" s="56" t="s">
        <v>15</v>
      </c>
      <c r="I224" s="107" t="s">
        <v>16</v>
      </c>
      <c r="J224" s="108"/>
      <c r="K224" s="56" t="s">
        <v>17</v>
      </c>
      <c r="L224" s="56" t="s">
        <v>18</v>
      </c>
      <c r="M224" s="176" t="s">
        <v>19</v>
      </c>
      <c r="N224" s="177"/>
    </row>
    <row r="225" spans="1:14" ht="13.5" thickTop="1" x14ac:dyDescent="0.2">
      <c r="A225" s="16" t="s">
        <v>61</v>
      </c>
      <c r="B225" s="118" t="s">
        <v>62</v>
      </c>
      <c r="C225" s="119"/>
      <c r="D225" s="119"/>
      <c r="E225" s="119"/>
      <c r="F225" s="119"/>
      <c r="G225" s="119"/>
      <c r="H225" s="91">
        <v>6643.89</v>
      </c>
      <c r="I225" s="116">
        <v>1950</v>
      </c>
      <c r="J225" s="117"/>
      <c r="K225" s="91">
        <v>0</v>
      </c>
      <c r="L225" s="91">
        <v>0</v>
      </c>
      <c r="M225" s="116">
        <v>0</v>
      </c>
      <c r="N225" s="117"/>
    </row>
    <row r="226" spans="1:14" x14ac:dyDescent="0.2">
      <c r="A226" s="16" t="s">
        <v>63</v>
      </c>
      <c r="B226" s="118" t="s">
        <v>64</v>
      </c>
      <c r="C226" s="119"/>
      <c r="D226" s="119"/>
      <c r="E226" s="119"/>
      <c r="F226" s="119"/>
      <c r="G226" s="119"/>
      <c r="H226" s="91">
        <v>117.45</v>
      </c>
      <c r="I226" s="116">
        <v>50</v>
      </c>
      <c r="J226" s="117"/>
      <c r="K226" s="91">
        <v>0</v>
      </c>
      <c r="L226" s="91">
        <v>0</v>
      </c>
      <c r="M226" s="116">
        <v>0</v>
      </c>
      <c r="N226" s="117"/>
    </row>
    <row r="227" spans="1:14" x14ac:dyDescent="0.2">
      <c r="A227" s="15" t="s">
        <v>96</v>
      </c>
      <c r="B227" s="122" t="s">
        <v>97</v>
      </c>
      <c r="C227" s="119"/>
      <c r="D227" s="119"/>
      <c r="E227" s="119"/>
      <c r="F227" s="119"/>
      <c r="G227" s="119"/>
      <c r="H227" s="90">
        <v>0</v>
      </c>
      <c r="I227" s="123">
        <v>0</v>
      </c>
      <c r="J227" s="117"/>
      <c r="K227" s="90">
        <v>0</v>
      </c>
      <c r="L227" s="90">
        <v>0</v>
      </c>
      <c r="M227" s="123">
        <v>0</v>
      </c>
      <c r="N227" s="117"/>
    </row>
    <row r="228" spans="1:14" x14ac:dyDescent="0.2">
      <c r="A228" s="16" t="s">
        <v>26</v>
      </c>
      <c r="B228" s="118" t="s">
        <v>27</v>
      </c>
      <c r="C228" s="119"/>
      <c r="D228" s="119"/>
      <c r="E228" s="119"/>
      <c r="F228" s="119"/>
      <c r="G228" s="119"/>
      <c r="H228" s="91">
        <v>0</v>
      </c>
      <c r="I228" s="116">
        <v>0</v>
      </c>
      <c r="J228" s="117"/>
      <c r="K228" s="91">
        <v>0</v>
      </c>
      <c r="L228" s="91">
        <v>0</v>
      </c>
      <c r="M228" s="116">
        <v>0</v>
      </c>
      <c r="N228" s="117"/>
    </row>
    <row r="229" spans="1:14" x14ac:dyDescent="0.2">
      <c r="A229" s="16" t="s">
        <v>61</v>
      </c>
      <c r="B229" s="118" t="s">
        <v>62</v>
      </c>
      <c r="C229" s="119"/>
      <c r="D229" s="119"/>
      <c r="E229" s="119"/>
      <c r="F229" s="119"/>
      <c r="G229" s="119"/>
      <c r="H229" s="91">
        <v>0</v>
      </c>
      <c r="I229" s="116">
        <v>0</v>
      </c>
      <c r="J229" s="117"/>
      <c r="K229" s="91">
        <v>0</v>
      </c>
      <c r="L229" s="91">
        <v>0</v>
      </c>
      <c r="M229" s="116">
        <v>0</v>
      </c>
      <c r="N229" s="117"/>
    </row>
    <row r="230" spans="1:14" ht="38.25" x14ac:dyDescent="0.2">
      <c r="A230" s="39" t="s">
        <v>148</v>
      </c>
      <c r="B230" s="153" t="s">
        <v>149</v>
      </c>
      <c r="C230" s="154"/>
      <c r="D230" s="154"/>
      <c r="E230" s="154"/>
      <c r="F230" s="154"/>
      <c r="G230" s="154"/>
      <c r="H230" s="89">
        <v>171374.36</v>
      </c>
      <c r="I230" s="155">
        <v>233808</v>
      </c>
      <c r="J230" s="156"/>
      <c r="K230" s="89">
        <v>249500</v>
      </c>
      <c r="L230" s="89">
        <v>249500</v>
      </c>
      <c r="M230" s="155">
        <v>249500</v>
      </c>
      <c r="N230" s="156"/>
    </row>
    <row r="231" spans="1:14" x14ac:dyDescent="0.2">
      <c r="A231" s="15" t="s">
        <v>76</v>
      </c>
      <c r="B231" s="122" t="s">
        <v>77</v>
      </c>
      <c r="C231" s="119"/>
      <c r="D231" s="119"/>
      <c r="E231" s="119"/>
      <c r="F231" s="119"/>
      <c r="G231" s="119"/>
      <c r="H231" s="90">
        <v>14291.65</v>
      </c>
      <c r="I231" s="123">
        <v>69288</v>
      </c>
      <c r="J231" s="117"/>
      <c r="K231" s="90">
        <v>82000</v>
      </c>
      <c r="L231" s="90">
        <v>82000</v>
      </c>
      <c r="M231" s="123">
        <v>82000</v>
      </c>
      <c r="N231" s="117"/>
    </row>
    <row r="232" spans="1:14" x14ac:dyDescent="0.2">
      <c r="A232" s="16" t="s">
        <v>26</v>
      </c>
      <c r="B232" s="118" t="s">
        <v>27</v>
      </c>
      <c r="C232" s="119"/>
      <c r="D232" s="119"/>
      <c r="E232" s="119"/>
      <c r="F232" s="119"/>
      <c r="G232" s="119"/>
      <c r="H232" s="91">
        <v>14291.65</v>
      </c>
      <c r="I232" s="116">
        <v>69288</v>
      </c>
      <c r="J232" s="117"/>
      <c r="K232" s="91">
        <v>82000</v>
      </c>
      <c r="L232" s="91">
        <v>82000</v>
      </c>
      <c r="M232" s="116">
        <v>82000</v>
      </c>
      <c r="N232" s="117"/>
    </row>
    <row r="233" spans="1:14" x14ac:dyDescent="0.2">
      <c r="A233" s="16" t="s">
        <v>59</v>
      </c>
      <c r="B233" s="118" t="s">
        <v>60</v>
      </c>
      <c r="C233" s="119"/>
      <c r="D233" s="119"/>
      <c r="E233" s="119"/>
      <c r="F233" s="119"/>
      <c r="G233" s="119"/>
      <c r="H233" s="91">
        <v>14291.65</v>
      </c>
      <c r="I233" s="116">
        <v>69288</v>
      </c>
      <c r="J233" s="117"/>
      <c r="K233" s="91">
        <v>82000</v>
      </c>
      <c r="L233" s="91">
        <v>82000</v>
      </c>
      <c r="M233" s="116">
        <v>82000</v>
      </c>
      <c r="N233" s="117"/>
    </row>
    <row r="234" spans="1:14" x14ac:dyDescent="0.2">
      <c r="A234" s="15" t="s">
        <v>84</v>
      </c>
      <c r="B234" s="122" t="s">
        <v>85</v>
      </c>
      <c r="C234" s="119"/>
      <c r="D234" s="119"/>
      <c r="E234" s="119"/>
      <c r="F234" s="119"/>
      <c r="G234" s="119"/>
      <c r="H234" s="90">
        <f>H235</f>
        <v>64362.01</v>
      </c>
      <c r="I234" s="123">
        <v>78020</v>
      </c>
      <c r="J234" s="117"/>
      <c r="K234" s="90">
        <v>81000</v>
      </c>
      <c r="L234" s="90">
        <v>81000</v>
      </c>
      <c r="M234" s="123">
        <v>81000</v>
      </c>
      <c r="N234" s="117"/>
    </row>
    <row r="235" spans="1:14" x14ac:dyDescent="0.2">
      <c r="A235" s="16" t="s">
        <v>26</v>
      </c>
      <c r="B235" s="118" t="s">
        <v>27</v>
      </c>
      <c r="C235" s="119"/>
      <c r="D235" s="119"/>
      <c r="E235" s="119"/>
      <c r="F235" s="119"/>
      <c r="G235" s="119"/>
      <c r="H235" s="91">
        <f>SUM(H236:H238)</f>
        <v>64362.01</v>
      </c>
      <c r="I235" s="116">
        <v>78020</v>
      </c>
      <c r="J235" s="117"/>
      <c r="K235" s="91">
        <v>81000</v>
      </c>
      <c r="L235" s="91">
        <v>81000</v>
      </c>
      <c r="M235" s="116">
        <v>81000</v>
      </c>
      <c r="N235" s="117"/>
    </row>
    <row r="236" spans="1:14" x14ac:dyDescent="0.2">
      <c r="A236" s="16" t="s">
        <v>59</v>
      </c>
      <c r="B236" s="118" t="s">
        <v>60</v>
      </c>
      <c r="C236" s="119"/>
      <c r="D236" s="119"/>
      <c r="E236" s="119"/>
      <c r="F236" s="119"/>
      <c r="G236" s="119"/>
      <c r="H236" s="91">
        <v>42361.78</v>
      </c>
      <c r="I236" s="116">
        <v>32230</v>
      </c>
      <c r="J236" s="117"/>
      <c r="K236" s="91">
        <v>36410</v>
      </c>
      <c r="L236" s="91">
        <v>36410</v>
      </c>
      <c r="M236" s="116">
        <v>36410</v>
      </c>
      <c r="N236" s="117"/>
    </row>
    <row r="237" spans="1:14" x14ac:dyDescent="0.2">
      <c r="A237" s="16" t="s">
        <v>61</v>
      </c>
      <c r="B237" s="118" t="s">
        <v>62</v>
      </c>
      <c r="C237" s="119"/>
      <c r="D237" s="119"/>
      <c r="E237" s="119"/>
      <c r="F237" s="119"/>
      <c r="G237" s="119"/>
      <c r="H237" s="91">
        <v>21852.75</v>
      </c>
      <c r="I237" s="116">
        <v>45430</v>
      </c>
      <c r="J237" s="117"/>
      <c r="K237" s="91">
        <v>44230</v>
      </c>
      <c r="L237" s="91">
        <v>44230</v>
      </c>
      <c r="M237" s="116">
        <v>44230</v>
      </c>
      <c r="N237" s="117"/>
    </row>
    <row r="238" spans="1:14" x14ac:dyDescent="0.2">
      <c r="A238" s="16" t="s">
        <v>63</v>
      </c>
      <c r="B238" s="118" t="s">
        <v>64</v>
      </c>
      <c r="C238" s="119"/>
      <c r="D238" s="119"/>
      <c r="E238" s="119"/>
      <c r="F238" s="119"/>
      <c r="G238" s="119"/>
      <c r="H238" s="91">
        <v>147.47999999999999</v>
      </c>
      <c r="I238" s="116">
        <v>360</v>
      </c>
      <c r="J238" s="117"/>
      <c r="K238" s="91">
        <v>360</v>
      </c>
      <c r="L238" s="91">
        <v>360</v>
      </c>
      <c r="M238" s="116">
        <v>360</v>
      </c>
      <c r="N238" s="117"/>
    </row>
    <row r="239" spans="1:14" x14ac:dyDescent="0.2">
      <c r="A239" s="15" t="s">
        <v>96</v>
      </c>
      <c r="B239" s="122" t="s">
        <v>97</v>
      </c>
      <c r="C239" s="119"/>
      <c r="D239" s="119"/>
      <c r="E239" s="119"/>
      <c r="F239" s="119"/>
      <c r="G239" s="119"/>
      <c r="H239" s="90">
        <v>92720.7</v>
      </c>
      <c r="I239" s="123">
        <v>86500</v>
      </c>
      <c r="J239" s="117"/>
      <c r="K239" s="90">
        <v>86500</v>
      </c>
      <c r="L239" s="90">
        <v>86500</v>
      </c>
      <c r="M239" s="123">
        <v>86500</v>
      </c>
      <c r="N239" s="117"/>
    </row>
    <row r="240" spans="1:14" x14ac:dyDescent="0.2">
      <c r="A240" s="16" t="s">
        <v>26</v>
      </c>
      <c r="B240" s="118" t="s">
        <v>27</v>
      </c>
      <c r="C240" s="119"/>
      <c r="D240" s="119"/>
      <c r="E240" s="119"/>
      <c r="F240" s="119"/>
      <c r="G240" s="119"/>
      <c r="H240" s="91">
        <v>92720.7</v>
      </c>
      <c r="I240" s="116">
        <v>86500</v>
      </c>
      <c r="J240" s="117"/>
      <c r="K240" s="91">
        <v>86500</v>
      </c>
      <c r="L240" s="91">
        <v>86500</v>
      </c>
      <c r="M240" s="116">
        <v>86500</v>
      </c>
      <c r="N240" s="117"/>
    </row>
    <row r="241" spans="1:14" x14ac:dyDescent="0.2">
      <c r="A241" s="16" t="s">
        <v>59</v>
      </c>
      <c r="B241" s="118" t="s">
        <v>60</v>
      </c>
      <c r="C241" s="119"/>
      <c r="D241" s="119"/>
      <c r="E241" s="119"/>
      <c r="F241" s="119"/>
      <c r="G241" s="119"/>
      <c r="H241" s="91">
        <v>92720.7</v>
      </c>
      <c r="I241" s="116">
        <v>80700</v>
      </c>
      <c r="J241" s="117"/>
      <c r="K241" s="91">
        <v>82000</v>
      </c>
      <c r="L241" s="91">
        <v>82000</v>
      </c>
      <c r="M241" s="166">
        <v>82000</v>
      </c>
      <c r="N241" s="167"/>
    </row>
    <row r="242" spans="1:14" x14ac:dyDescent="0.2">
      <c r="A242" s="16" t="s">
        <v>65</v>
      </c>
      <c r="B242" s="118" t="s">
        <v>66</v>
      </c>
      <c r="C242" s="119"/>
      <c r="D242" s="119"/>
      <c r="E242" s="119"/>
      <c r="F242" s="119"/>
      <c r="G242" s="119"/>
      <c r="H242" s="91">
        <v>0</v>
      </c>
      <c r="I242" s="173">
        <v>5800</v>
      </c>
      <c r="J242" s="173"/>
      <c r="K242" s="92">
        <v>4500</v>
      </c>
      <c r="L242" s="92">
        <v>4500</v>
      </c>
      <c r="M242" s="174">
        <v>4500</v>
      </c>
      <c r="N242" s="175"/>
    </row>
    <row r="243" spans="1:14" ht="38.25" x14ac:dyDescent="0.2">
      <c r="A243" s="39" t="s">
        <v>150</v>
      </c>
      <c r="B243" s="153" t="s">
        <v>151</v>
      </c>
      <c r="C243" s="154"/>
      <c r="D243" s="154"/>
      <c r="E243" s="154"/>
      <c r="F243" s="154"/>
      <c r="G243" s="154"/>
      <c r="H243" s="89">
        <v>12805.51</v>
      </c>
      <c r="I243" s="171">
        <v>15133.31</v>
      </c>
      <c r="J243" s="172"/>
      <c r="K243" s="89">
        <v>14733.31</v>
      </c>
      <c r="L243" s="89">
        <v>13383.3</v>
      </c>
      <c r="M243" s="171">
        <v>13383.3</v>
      </c>
      <c r="N243" s="172"/>
    </row>
    <row r="244" spans="1:14" x14ac:dyDescent="0.2">
      <c r="A244" s="15" t="s">
        <v>76</v>
      </c>
      <c r="B244" s="122" t="s">
        <v>77</v>
      </c>
      <c r="C244" s="119"/>
      <c r="D244" s="119"/>
      <c r="E244" s="119"/>
      <c r="F244" s="119"/>
      <c r="G244" s="119"/>
      <c r="H244" s="90">
        <v>1350</v>
      </c>
      <c r="I244" s="168">
        <v>1350.01</v>
      </c>
      <c r="J244" s="167"/>
      <c r="K244" s="90">
        <v>1350.01</v>
      </c>
      <c r="L244" s="90">
        <v>0</v>
      </c>
      <c r="M244" s="168">
        <v>0</v>
      </c>
      <c r="N244" s="167"/>
    </row>
    <row r="245" spans="1:14" x14ac:dyDescent="0.2">
      <c r="A245" s="16" t="s">
        <v>26</v>
      </c>
      <c r="B245" s="118" t="s">
        <v>27</v>
      </c>
      <c r="C245" s="119"/>
      <c r="D245" s="119"/>
      <c r="E245" s="119"/>
      <c r="F245" s="119"/>
      <c r="G245" s="119"/>
      <c r="H245" s="91">
        <v>1350</v>
      </c>
      <c r="I245" s="166">
        <v>1350.01</v>
      </c>
      <c r="J245" s="167"/>
      <c r="K245" s="91">
        <v>1350.01</v>
      </c>
      <c r="L245" s="91">
        <v>0</v>
      </c>
      <c r="M245" s="166">
        <v>0</v>
      </c>
      <c r="N245" s="167"/>
    </row>
    <row r="246" spans="1:14" x14ac:dyDescent="0.2">
      <c r="A246" s="16" t="s">
        <v>59</v>
      </c>
      <c r="B246" s="118" t="s">
        <v>60</v>
      </c>
      <c r="C246" s="119"/>
      <c r="D246" s="119"/>
      <c r="E246" s="119"/>
      <c r="F246" s="119"/>
      <c r="G246" s="119"/>
      <c r="H246" s="91">
        <v>0</v>
      </c>
      <c r="I246" s="98"/>
      <c r="J246" s="101">
        <v>0</v>
      </c>
      <c r="K246" s="91">
        <v>0</v>
      </c>
      <c r="L246" s="91">
        <v>0</v>
      </c>
      <c r="M246" s="98"/>
      <c r="N246" s="101">
        <v>0</v>
      </c>
    </row>
    <row r="247" spans="1:14" x14ac:dyDescent="0.2">
      <c r="A247" s="16" t="s">
        <v>61</v>
      </c>
      <c r="B247" s="118" t="s">
        <v>62</v>
      </c>
      <c r="C247" s="119"/>
      <c r="D247" s="119"/>
      <c r="E247" s="119"/>
      <c r="F247" s="119"/>
      <c r="G247" s="119"/>
      <c r="H247" s="91">
        <v>1350</v>
      </c>
      <c r="I247" s="116">
        <v>1350.01</v>
      </c>
      <c r="J247" s="117"/>
      <c r="K247" s="91">
        <v>1350.01</v>
      </c>
      <c r="L247" s="91">
        <v>0</v>
      </c>
      <c r="M247" s="166">
        <v>0</v>
      </c>
      <c r="N247" s="167"/>
    </row>
    <row r="248" spans="1:14" x14ac:dyDescent="0.2">
      <c r="A248" s="15" t="s">
        <v>80</v>
      </c>
      <c r="B248" s="122" t="s">
        <v>81</v>
      </c>
      <c r="C248" s="119"/>
      <c r="D248" s="119"/>
      <c r="E248" s="119"/>
      <c r="F248" s="119"/>
      <c r="G248" s="119"/>
      <c r="H248" s="90">
        <v>119.76</v>
      </c>
      <c r="I248" s="123">
        <v>120</v>
      </c>
      <c r="J248" s="117"/>
      <c r="K248" s="90">
        <v>120</v>
      </c>
      <c r="L248" s="90">
        <v>120</v>
      </c>
      <c r="M248" s="123">
        <v>120</v>
      </c>
      <c r="N248" s="117"/>
    </row>
    <row r="249" spans="1:14" x14ac:dyDescent="0.2">
      <c r="A249" s="16" t="s">
        <v>26</v>
      </c>
      <c r="B249" s="118" t="s">
        <v>27</v>
      </c>
      <c r="C249" s="119"/>
      <c r="D249" s="119"/>
      <c r="E249" s="119"/>
      <c r="F249" s="119"/>
      <c r="G249" s="119"/>
      <c r="H249" s="91">
        <v>119.76</v>
      </c>
      <c r="I249" s="116">
        <v>120</v>
      </c>
      <c r="J249" s="117"/>
      <c r="K249" s="91">
        <v>120</v>
      </c>
      <c r="L249" s="91">
        <v>120</v>
      </c>
      <c r="M249" s="116">
        <v>120</v>
      </c>
      <c r="N249" s="117"/>
    </row>
    <row r="250" spans="1:14" x14ac:dyDescent="0.2">
      <c r="A250" s="16" t="s">
        <v>61</v>
      </c>
      <c r="B250" s="118" t="s">
        <v>62</v>
      </c>
      <c r="C250" s="119"/>
      <c r="D250" s="119"/>
      <c r="E250" s="119"/>
      <c r="F250" s="119"/>
      <c r="G250" s="119"/>
      <c r="H250" s="91">
        <v>119.76</v>
      </c>
      <c r="I250" s="116">
        <v>120</v>
      </c>
      <c r="J250" s="117"/>
      <c r="K250" s="91">
        <v>120</v>
      </c>
      <c r="L250" s="91">
        <v>120</v>
      </c>
      <c r="M250" s="116">
        <v>120</v>
      </c>
      <c r="N250" s="117"/>
    </row>
    <row r="251" spans="1:14" x14ac:dyDescent="0.2">
      <c r="A251" s="16" t="s">
        <v>28</v>
      </c>
      <c r="B251" s="118" t="s">
        <v>29</v>
      </c>
      <c r="C251" s="119"/>
      <c r="D251" s="119"/>
      <c r="E251" s="119"/>
      <c r="F251" s="119"/>
      <c r="G251" s="119"/>
      <c r="H251" s="91">
        <v>0</v>
      </c>
      <c r="I251" s="116">
        <v>0</v>
      </c>
      <c r="J251" s="117"/>
      <c r="K251" s="91">
        <v>0</v>
      </c>
      <c r="L251" s="91">
        <v>0</v>
      </c>
      <c r="M251" s="116">
        <v>0</v>
      </c>
      <c r="N251" s="117"/>
    </row>
    <row r="252" spans="1:14" x14ac:dyDescent="0.2">
      <c r="A252" s="16" t="s">
        <v>69</v>
      </c>
      <c r="B252" s="118" t="s">
        <v>70</v>
      </c>
      <c r="C252" s="119"/>
      <c r="D252" s="119"/>
      <c r="E252" s="119"/>
      <c r="F252" s="119"/>
      <c r="G252" s="119"/>
      <c r="H252" s="91">
        <v>0</v>
      </c>
      <c r="I252" s="116">
        <v>0</v>
      </c>
      <c r="J252" s="117"/>
      <c r="K252" s="91">
        <v>0</v>
      </c>
      <c r="L252" s="91">
        <v>0</v>
      </c>
      <c r="M252" s="116">
        <v>0</v>
      </c>
      <c r="N252" s="117"/>
    </row>
    <row r="253" spans="1:14" x14ac:dyDescent="0.2">
      <c r="A253" s="15" t="s">
        <v>84</v>
      </c>
      <c r="B253" s="122" t="s">
        <v>85</v>
      </c>
      <c r="C253" s="119"/>
      <c r="D253" s="119"/>
      <c r="E253" s="119"/>
      <c r="F253" s="119"/>
      <c r="G253" s="119"/>
      <c r="H253" s="90">
        <v>2275</v>
      </c>
      <c r="I253" s="123">
        <v>2565</v>
      </c>
      <c r="J253" s="117"/>
      <c r="K253" s="90">
        <v>2565</v>
      </c>
      <c r="L253" s="90">
        <v>2565</v>
      </c>
      <c r="M253" s="123">
        <v>2565</v>
      </c>
      <c r="N253" s="117"/>
    </row>
    <row r="254" spans="1:14" x14ac:dyDescent="0.2">
      <c r="A254" s="16" t="s">
        <v>26</v>
      </c>
      <c r="B254" s="118" t="s">
        <v>27</v>
      </c>
      <c r="C254" s="119"/>
      <c r="D254" s="119"/>
      <c r="E254" s="119"/>
      <c r="F254" s="119"/>
      <c r="G254" s="119"/>
      <c r="H254" s="91">
        <v>2275</v>
      </c>
      <c r="I254" s="116">
        <v>2565</v>
      </c>
      <c r="J254" s="117"/>
      <c r="K254" s="91">
        <v>2565</v>
      </c>
      <c r="L254" s="91">
        <v>2565</v>
      </c>
      <c r="M254" s="116">
        <v>2565</v>
      </c>
      <c r="N254" s="117"/>
    </row>
    <row r="255" spans="1:14" x14ac:dyDescent="0.2">
      <c r="A255" s="16" t="s">
        <v>61</v>
      </c>
      <c r="B255" s="118" t="s">
        <v>62</v>
      </c>
      <c r="C255" s="119"/>
      <c r="D255" s="119"/>
      <c r="E255" s="119"/>
      <c r="F255" s="119"/>
      <c r="G255" s="119"/>
      <c r="H255" s="91">
        <v>2275</v>
      </c>
      <c r="I255" s="116">
        <v>2565</v>
      </c>
      <c r="J255" s="117"/>
      <c r="K255" s="91">
        <v>2565</v>
      </c>
      <c r="L255" s="91">
        <v>2565</v>
      </c>
      <c r="M255" s="116">
        <v>2565</v>
      </c>
      <c r="N255" s="117"/>
    </row>
    <row r="256" spans="1:14" x14ac:dyDescent="0.2">
      <c r="A256" s="15" t="s">
        <v>94</v>
      </c>
      <c r="B256" s="122" t="s">
        <v>95</v>
      </c>
      <c r="C256" s="119"/>
      <c r="D256" s="119"/>
      <c r="E256" s="119"/>
      <c r="F256" s="119"/>
      <c r="G256" s="119"/>
      <c r="H256" s="90">
        <f>H257</f>
        <v>4686.6000000000004</v>
      </c>
      <c r="I256" s="123">
        <v>6698.3</v>
      </c>
      <c r="J256" s="117"/>
      <c r="K256" s="90">
        <v>6698.3</v>
      </c>
      <c r="L256" s="90">
        <v>6698.3</v>
      </c>
      <c r="M256" s="123">
        <v>6698.3</v>
      </c>
      <c r="N256" s="117"/>
    </row>
    <row r="257" spans="1:14" x14ac:dyDescent="0.2">
      <c r="A257" s="16" t="s">
        <v>26</v>
      </c>
      <c r="B257" s="118" t="s">
        <v>27</v>
      </c>
      <c r="C257" s="119"/>
      <c r="D257" s="119"/>
      <c r="E257" s="119"/>
      <c r="F257" s="119"/>
      <c r="G257" s="119"/>
      <c r="H257" s="91">
        <f>H258+H259</f>
        <v>4686.6000000000004</v>
      </c>
      <c r="I257" s="116">
        <v>6698.3</v>
      </c>
      <c r="J257" s="117"/>
      <c r="K257" s="91">
        <v>6698.3</v>
      </c>
      <c r="L257" s="91">
        <v>6698.3</v>
      </c>
      <c r="M257" s="116">
        <v>6698.3</v>
      </c>
      <c r="N257" s="117"/>
    </row>
    <row r="258" spans="1:14" x14ac:dyDescent="0.2">
      <c r="A258" s="16" t="s">
        <v>59</v>
      </c>
      <c r="B258" s="118" t="s">
        <v>60</v>
      </c>
      <c r="C258" s="119"/>
      <c r="D258" s="119"/>
      <c r="E258" s="119"/>
      <c r="F258" s="119"/>
      <c r="G258" s="119"/>
      <c r="H258" s="91">
        <v>954.93</v>
      </c>
      <c r="I258" s="116">
        <v>2154.4499999999998</v>
      </c>
      <c r="J258" s="117"/>
      <c r="K258" s="91">
        <v>2154.4499999999998</v>
      </c>
      <c r="L258" s="91">
        <v>2154.4499999999998</v>
      </c>
      <c r="M258" s="116">
        <v>2154.4499999999998</v>
      </c>
      <c r="N258" s="117"/>
    </row>
    <row r="259" spans="1:14" x14ac:dyDescent="0.2">
      <c r="A259" s="16" t="s">
        <v>61</v>
      </c>
      <c r="B259" s="118" t="s">
        <v>62</v>
      </c>
      <c r="C259" s="119"/>
      <c r="D259" s="119"/>
      <c r="E259" s="119"/>
      <c r="F259" s="119"/>
      <c r="G259" s="119"/>
      <c r="H259" s="91">
        <v>3731.67</v>
      </c>
      <c r="I259" s="116">
        <v>4543.8500000000004</v>
      </c>
      <c r="J259" s="117"/>
      <c r="K259" s="91">
        <v>4543.8500000000004</v>
      </c>
      <c r="L259" s="91">
        <v>4543.8500000000004</v>
      </c>
      <c r="M259" s="116">
        <v>4543.8500000000004</v>
      </c>
      <c r="N259" s="117"/>
    </row>
    <row r="260" spans="1:14" x14ac:dyDescent="0.2">
      <c r="A260" s="15" t="s">
        <v>96</v>
      </c>
      <c r="B260" s="122" t="s">
        <v>97</v>
      </c>
      <c r="C260" s="119"/>
      <c r="D260" s="119"/>
      <c r="E260" s="119"/>
      <c r="F260" s="119"/>
      <c r="G260" s="119"/>
      <c r="H260" s="90">
        <v>3600</v>
      </c>
      <c r="I260" s="168">
        <v>3600</v>
      </c>
      <c r="J260" s="167"/>
      <c r="K260" s="90">
        <v>3600</v>
      </c>
      <c r="L260" s="90">
        <v>3600</v>
      </c>
      <c r="M260" s="168">
        <v>3600</v>
      </c>
      <c r="N260" s="167"/>
    </row>
    <row r="261" spans="1:14" x14ac:dyDescent="0.2">
      <c r="A261" s="16" t="s">
        <v>26</v>
      </c>
      <c r="B261" s="118" t="s">
        <v>27</v>
      </c>
      <c r="C261" s="119"/>
      <c r="D261" s="119"/>
      <c r="E261" s="119"/>
      <c r="F261" s="119"/>
      <c r="G261" s="119"/>
      <c r="H261" s="91">
        <v>3600</v>
      </c>
      <c r="I261" s="166">
        <v>3449.67</v>
      </c>
      <c r="J261" s="167"/>
      <c r="K261" s="91">
        <v>3600</v>
      </c>
      <c r="L261" s="91">
        <v>3600</v>
      </c>
      <c r="M261" s="166">
        <v>3600</v>
      </c>
      <c r="N261" s="167"/>
    </row>
    <row r="262" spans="1:14" x14ac:dyDescent="0.2">
      <c r="A262" s="16" t="s">
        <v>59</v>
      </c>
      <c r="B262" s="118" t="s">
        <v>60</v>
      </c>
      <c r="C262" s="119"/>
      <c r="D262" s="119"/>
      <c r="E262" s="119"/>
      <c r="F262" s="119"/>
      <c r="G262" s="119"/>
      <c r="H262" s="91">
        <v>993.09</v>
      </c>
      <c r="I262" s="98"/>
      <c r="J262" s="102">
        <v>830.28</v>
      </c>
      <c r="K262" s="91">
        <v>830.28</v>
      </c>
      <c r="L262" s="91">
        <v>830.28</v>
      </c>
      <c r="M262" s="98"/>
      <c r="N262" s="102">
        <v>830.28</v>
      </c>
    </row>
    <row r="263" spans="1:14" x14ac:dyDescent="0.2">
      <c r="A263" s="16" t="s">
        <v>61</v>
      </c>
      <c r="B263" s="118" t="s">
        <v>62</v>
      </c>
      <c r="C263" s="119"/>
      <c r="D263" s="119"/>
      <c r="E263" s="119"/>
      <c r="F263" s="119"/>
      <c r="G263" s="119"/>
      <c r="H263" s="91">
        <v>2606.91</v>
      </c>
      <c r="I263" s="166">
        <v>2619.39</v>
      </c>
      <c r="J263" s="167"/>
      <c r="K263" s="91">
        <v>2769.72</v>
      </c>
      <c r="L263" s="91">
        <v>2769.72</v>
      </c>
      <c r="M263" s="166">
        <v>2769.72</v>
      </c>
      <c r="N263" s="167"/>
    </row>
    <row r="264" spans="1:14" x14ac:dyDescent="0.2">
      <c r="A264" s="16" t="s">
        <v>28</v>
      </c>
      <c r="B264" s="118" t="s">
        <v>29</v>
      </c>
      <c r="C264" s="119"/>
      <c r="D264" s="119"/>
      <c r="E264" s="119"/>
      <c r="F264" s="119"/>
      <c r="G264" s="119"/>
      <c r="H264" s="91">
        <v>0</v>
      </c>
      <c r="I264" s="98"/>
      <c r="J264" s="102">
        <v>150.33000000000001</v>
      </c>
      <c r="K264" s="91">
        <v>0</v>
      </c>
      <c r="L264" s="91">
        <v>0</v>
      </c>
      <c r="M264" s="98"/>
      <c r="N264" s="101">
        <v>0</v>
      </c>
    </row>
    <row r="265" spans="1:14" x14ac:dyDescent="0.2">
      <c r="A265" s="16" t="s">
        <v>69</v>
      </c>
      <c r="B265" s="118" t="s">
        <v>70</v>
      </c>
      <c r="C265" s="119"/>
      <c r="D265" s="119"/>
      <c r="E265" s="119"/>
      <c r="F265" s="119"/>
      <c r="G265" s="119"/>
      <c r="H265" s="91">
        <v>0</v>
      </c>
      <c r="I265" s="98"/>
      <c r="J265" s="102">
        <v>150.33000000000001</v>
      </c>
      <c r="K265" s="91">
        <v>0</v>
      </c>
      <c r="L265" s="91">
        <v>0</v>
      </c>
      <c r="M265" s="98"/>
      <c r="N265" s="101">
        <v>0</v>
      </c>
    </row>
    <row r="266" spans="1:14" x14ac:dyDescent="0.2">
      <c r="A266" s="15" t="s">
        <v>102</v>
      </c>
      <c r="B266" s="122" t="s">
        <v>103</v>
      </c>
      <c r="C266" s="119"/>
      <c r="D266" s="119"/>
      <c r="E266" s="119"/>
      <c r="F266" s="119"/>
      <c r="G266" s="119"/>
      <c r="H266" s="90">
        <v>774.15</v>
      </c>
      <c r="I266" s="123">
        <v>800</v>
      </c>
      <c r="J266" s="117"/>
      <c r="K266" s="90">
        <v>400</v>
      </c>
      <c r="L266" s="90">
        <v>400</v>
      </c>
      <c r="M266" s="123">
        <v>400</v>
      </c>
      <c r="N266" s="117"/>
    </row>
    <row r="267" spans="1:14" x14ac:dyDescent="0.2">
      <c r="A267" s="16" t="s">
        <v>26</v>
      </c>
      <c r="B267" s="118" t="s">
        <v>27</v>
      </c>
      <c r="C267" s="119"/>
      <c r="D267" s="119"/>
      <c r="E267" s="119"/>
      <c r="F267" s="119"/>
      <c r="G267" s="119"/>
      <c r="H267" s="91">
        <v>508.04</v>
      </c>
      <c r="I267" s="116">
        <v>575</v>
      </c>
      <c r="J267" s="117"/>
      <c r="K267" s="91">
        <v>200</v>
      </c>
      <c r="L267" s="91">
        <v>200</v>
      </c>
      <c r="M267" s="116">
        <v>200</v>
      </c>
      <c r="N267" s="117"/>
    </row>
    <row r="268" spans="1:14" x14ac:dyDescent="0.2">
      <c r="A268" s="16" t="s">
        <v>61</v>
      </c>
      <c r="B268" s="118" t="s">
        <v>62</v>
      </c>
      <c r="C268" s="119"/>
      <c r="D268" s="119"/>
      <c r="E268" s="119"/>
      <c r="F268" s="119"/>
      <c r="G268" s="119"/>
      <c r="H268" s="91">
        <v>508.04</v>
      </c>
      <c r="I268" s="116">
        <v>575</v>
      </c>
      <c r="J268" s="117"/>
      <c r="K268" s="91">
        <v>200</v>
      </c>
      <c r="L268" s="91">
        <v>200</v>
      </c>
      <c r="M268" s="116">
        <v>200</v>
      </c>
      <c r="N268" s="117"/>
    </row>
    <row r="269" spans="1:14" x14ac:dyDescent="0.2">
      <c r="A269" s="16" t="s">
        <v>28</v>
      </c>
      <c r="B269" s="118" t="s">
        <v>29</v>
      </c>
      <c r="C269" s="119"/>
      <c r="D269" s="119"/>
      <c r="E269" s="119"/>
      <c r="F269" s="119"/>
      <c r="G269" s="119"/>
      <c r="H269" s="91">
        <v>266.11</v>
      </c>
      <c r="I269" s="116">
        <v>225</v>
      </c>
      <c r="J269" s="117"/>
      <c r="K269" s="91">
        <v>200</v>
      </c>
      <c r="L269" s="91">
        <v>200</v>
      </c>
      <c r="M269" s="116">
        <v>200</v>
      </c>
      <c r="N269" s="117"/>
    </row>
    <row r="270" spans="1:14" x14ac:dyDescent="0.2">
      <c r="A270" s="16" t="s">
        <v>69</v>
      </c>
      <c r="B270" s="118" t="s">
        <v>70</v>
      </c>
      <c r="C270" s="119"/>
      <c r="D270" s="119"/>
      <c r="E270" s="119"/>
      <c r="F270" s="119"/>
      <c r="G270" s="119"/>
      <c r="H270" s="91">
        <v>266.11</v>
      </c>
      <c r="I270" s="116">
        <v>225</v>
      </c>
      <c r="J270" s="117"/>
      <c r="K270" s="91">
        <v>200</v>
      </c>
      <c r="L270" s="91">
        <v>200</v>
      </c>
      <c r="M270" s="116">
        <v>200</v>
      </c>
      <c r="N270" s="117"/>
    </row>
    <row r="271" spans="1:14" ht="38.25" x14ac:dyDescent="0.2">
      <c r="A271" s="39" t="s">
        <v>152</v>
      </c>
      <c r="B271" s="153" t="s">
        <v>153</v>
      </c>
      <c r="C271" s="154"/>
      <c r="D271" s="154"/>
      <c r="E271" s="154"/>
      <c r="F271" s="154"/>
      <c r="G271" s="154"/>
      <c r="H271" s="89">
        <v>0</v>
      </c>
      <c r="I271" s="155">
        <v>4072.16</v>
      </c>
      <c r="J271" s="156"/>
      <c r="K271" s="89">
        <v>1800</v>
      </c>
      <c r="L271" s="89">
        <v>1800</v>
      </c>
      <c r="M271" s="155">
        <v>1800</v>
      </c>
      <c r="N271" s="156"/>
    </row>
    <row r="272" spans="1:14" x14ac:dyDescent="0.2">
      <c r="A272" s="15" t="s">
        <v>96</v>
      </c>
      <c r="B272" s="122" t="s">
        <v>97</v>
      </c>
      <c r="C272" s="119"/>
      <c r="D272" s="119"/>
      <c r="E272" s="119"/>
      <c r="F272" s="119"/>
      <c r="G272" s="119"/>
      <c r="H272" s="90">
        <v>0</v>
      </c>
      <c r="I272" s="123">
        <v>800</v>
      </c>
      <c r="J272" s="117"/>
      <c r="K272" s="90">
        <v>800</v>
      </c>
      <c r="L272" s="90">
        <v>800</v>
      </c>
      <c r="M272" s="123">
        <v>800</v>
      </c>
      <c r="N272" s="117"/>
    </row>
    <row r="273" spans="1:14" x14ac:dyDescent="0.2">
      <c r="A273" s="16" t="s">
        <v>26</v>
      </c>
      <c r="B273" s="118" t="s">
        <v>27</v>
      </c>
      <c r="C273" s="119"/>
      <c r="D273" s="119"/>
      <c r="E273" s="119"/>
      <c r="F273" s="119"/>
      <c r="G273" s="119"/>
      <c r="H273" s="91">
        <v>0</v>
      </c>
      <c r="I273" s="116">
        <v>800</v>
      </c>
      <c r="J273" s="117"/>
      <c r="K273" s="91">
        <v>800</v>
      </c>
      <c r="L273" s="91">
        <v>800</v>
      </c>
      <c r="M273" s="116">
        <v>800</v>
      </c>
      <c r="N273" s="117"/>
    </row>
    <row r="274" spans="1:14" x14ac:dyDescent="0.2">
      <c r="A274" s="16" t="s">
        <v>61</v>
      </c>
      <c r="B274" s="118" t="s">
        <v>62</v>
      </c>
      <c r="C274" s="119"/>
      <c r="D274" s="119"/>
      <c r="E274" s="119"/>
      <c r="F274" s="119"/>
      <c r="G274" s="119"/>
      <c r="H274" s="91">
        <v>0</v>
      </c>
      <c r="I274" s="116">
        <v>750</v>
      </c>
      <c r="J274" s="117"/>
      <c r="K274" s="91">
        <v>750</v>
      </c>
      <c r="L274" s="91">
        <v>750</v>
      </c>
      <c r="M274" s="116">
        <v>750</v>
      </c>
      <c r="N274" s="117"/>
    </row>
    <row r="275" spans="1:14" x14ac:dyDescent="0.2">
      <c r="A275" s="16" t="s">
        <v>65</v>
      </c>
      <c r="B275" s="118" t="s">
        <v>66</v>
      </c>
      <c r="C275" s="119"/>
      <c r="D275" s="119"/>
      <c r="E275" s="119"/>
      <c r="F275" s="119"/>
      <c r="G275" s="119"/>
      <c r="H275" s="91">
        <v>0</v>
      </c>
      <c r="I275" s="116">
        <v>50</v>
      </c>
      <c r="J275" s="117"/>
      <c r="K275" s="91">
        <v>50</v>
      </c>
      <c r="L275" s="91">
        <v>50</v>
      </c>
      <c r="M275" s="116">
        <v>50</v>
      </c>
      <c r="N275" s="117"/>
    </row>
    <row r="276" spans="1:14" x14ac:dyDescent="0.2">
      <c r="A276" s="15" t="s">
        <v>102</v>
      </c>
      <c r="B276" s="122" t="s">
        <v>103</v>
      </c>
      <c r="C276" s="119"/>
      <c r="D276" s="119"/>
      <c r="E276" s="119"/>
      <c r="F276" s="119"/>
      <c r="G276" s="119"/>
      <c r="H276" s="90">
        <v>0</v>
      </c>
      <c r="I276" s="123">
        <v>3272.16</v>
      </c>
      <c r="J276" s="117"/>
      <c r="K276" s="90">
        <v>1000</v>
      </c>
      <c r="L276" s="90">
        <v>1000</v>
      </c>
      <c r="M276" s="123">
        <v>1000</v>
      </c>
      <c r="N276" s="117"/>
    </row>
    <row r="277" spans="1:14" x14ac:dyDescent="0.2">
      <c r="A277" s="16" t="s">
        <v>26</v>
      </c>
      <c r="B277" s="118" t="s">
        <v>27</v>
      </c>
      <c r="C277" s="119"/>
      <c r="D277" s="119"/>
      <c r="E277" s="119"/>
      <c r="F277" s="119"/>
      <c r="G277" s="119"/>
      <c r="H277" s="91">
        <v>0</v>
      </c>
      <c r="I277" s="116">
        <v>3272.16</v>
      </c>
      <c r="J277" s="117"/>
      <c r="K277" s="91">
        <v>1000</v>
      </c>
      <c r="L277" s="91">
        <v>1000</v>
      </c>
      <c r="M277" s="116">
        <v>1000</v>
      </c>
      <c r="N277" s="117"/>
    </row>
    <row r="278" spans="1:14" x14ac:dyDescent="0.2">
      <c r="A278" s="16" t="s">
        <v>61</v>
      </c>
      <c r="B278" s="118" t="s">
        <v>62</v>
      </c>
      <c r="C278" s="119"/>
      <c r="D278" s="119"/>
      <c r="E278" s="119"/>
      <c r="F278" s="119"/>
      <c r="G278" s="119"/>
      <c r="H278" s="91">
        <v>0</v>
      </c>
      <c r="I278" s="116">
        <v>3272.16</v>
      </c>
      <c r="J278" s="117"/>
      <c r="K278" s="91">
        <v>1000</v>
      </c>
      <c r="L278" s="91">
        <v>1000</v>
      </c>
      <c r="M278" s="116">
        <v>1000</v>
      </c>
      <c r="N278" s="117"/>
    </row>
    <row r="279" spans="1:14" ht="38.25" x14ac:dyDescent="0.2">
      <c r="A279" s="39" t="s">
        <v>154</v>
      </c>
      <c r="B279" s="153" t="s">
        <v>155</v>
      </c>
      <c r="C279" s="154"/>
      <c r="D279" s="154"/>
      <c r="E279" s="154"/>
      <c r="F279" s="154"/>
      <c r="G279" s="154"/>
      <c r="H279" s="89">
        <v>26123.17</v>
      </c>
      <c r="I279" s="155">
        <v>34000</v>
      </c>
      <c r="J279" s="156"/>
      <c r="K279" s="89">
        <v>34000</v>
      </c>
      <c r="L279" s="89">
        <v>34000</v>
      </c>
      <c r="M279" s="155">
        <v>34000</v>
      </c>
      <c r="N279" s="156"/>
    </row>
    <row r="280" spans="1:14" x14ac:dyDescent="0.2">
      <c r="A280" s="15" t="s">
        <v>84</v>
      </c>
      <c r="B280" s="122" t="s">
        <v>85</v>
      </c>
      <c r="C280" s="119"/>
      <c r="D280" s="119"/>
      <c r="E280" s="119"/>
      <c r="F280" s="119"/>
      <c r="G280" s="119"/>
      <c r="H280" s="90">
        <v>4932.83</v>
      </c>
      <c r="I280" s="123">
        <v>4000</v>
      </c>
      <c r="J280" s="117"/>
      <c r="K280" s="90">
        <v>4000</v>
      </c>
      <c r="L280" s="90">
        <v>4000</v>
      </c>
      <c r="M280" s="123">
        <v>4000</v>
      </c>
      <c r="N280" s="117"/>
    </row>
    <row r="281" spans="1:14" x14ac:dyDescent="0.2">
      <c r="A281" s="16" t="s">
        <v>26</v>
      </c>
      <c r="B281" s="118" t="s">
        <v>27</v>
      </c>
      <c r="C281" s="119"/>
      <c r="D281" s="119"/>
      <c r="E281" s="119"/>
      <c r="F281" s="119"/>
      <c r="G281" s="119"/>
      <c r="H281" s="91">
        <v>4932.83</v>
      </c>
      <c r="I281" s="116">
        <v>3700</v>
      </c>
      <c r="J281" s="117"/>
      <c r="K281" s="91">
        <v>3700</v>
      </c>
      <c r="L281" s="91">
        <v>3700</v>
      </c>
      <c r="M281" s="116">
        <v>3700</v>
      </c>
      <c r="N281" s="117"/>
    </row>
    <row r="282" spans="1:14" x14ac:dyDescent="0.2">
      <c r="A282" s="16" t="s">
        <v>61</v>
      </c>
      <c r="B282" s="118" t="s">
        <v>62</v>
      </c>
      <c r="C282" s="119"/>
      <c r="D282" s="119"/>
      <c r="E282" s="119"/>
      <c r="F282" s="119"/>
      <c r="G282" s="119"/>
      <c r="H282" s="91">
        <v>4932.83</v>
      </c>
      <c r="I282" s="116">
        <v>3700</v>
      </c>
      <c r="J282" s="117"/>
      <c r="K282" s="91">
        <v>3700</v>
      </c>
      <c r="L282" s="91">
        <v>3700</v>
      </c>
      <c r="M282" s="116">
        <v>3700</v>
      </c>
      <c r="N282" s="117"/>
    </row>
    <row r="283" spans="1:14" x14ac:dyDescent="0.2">
      <c r="A283" s="16" t="s">
        <v>28</v>
      </c>
      <c r="B283" s="118" t="s">
        <v>29</v>
      </c>
      <c r="C283" s="119"/>
      <c r="D283" s="119"/>
      <c r="E283" s="119"/>
      <c r="F283" s="119"/>
      <c r="G283" s="119"/>
      <c r="H283" s="91">
        <v>0</v>
      </c>
      <c r="I283" s="116">
        <v>300</v>
      </c>
      <c r="J283" s="117"/>
      <c r="K283" s="91">
        <v>300</v>
      </c>
      <c r="L283" s="91">
        <v>300</v>
      </c>
      <c r="M283" s="116">
        <v>300</v>
      </c>
      <c r="N283" s="117"/>
    </row>
    <row r="284" spans="1:14" x14ac:dyDescent="0.2">
      <c r="A284" s="16" t="s">
        <v>69</v>
      </c>
      <c r="B284" s="118" t="s">
        <v>70</v>
      </c>
      <c r="C284" s="119"/>
      <c r="D284" s="119"/>
      <c r="E284" s="119"/>
      <c r="F284" s="119"/>
      <c r="G284" s="119"/>
      <c r="H284" s="91">
        <v>0</v>
      </c>
      <c r="I284" s="116">
        <v>300</v>
      </c>
      <c r="J284" s="117"/>
      <c r="K284" s="91">
        <v>300</v>
      </c>
      <c r="L284" s="91">
        <v>300</v>
      </c>
      <c r="M284" s="116">
        <v>300</v>
      </c>
      <c r="N284" s="117"/>
    </row>
    <row r="285" spans="1:14" x14ac:dyDescent="0.2">
      <c r="A285" s="15" t="s">
        <v>94</v>
      </c>
      <c r="B285" s="122" t="s">
        <v>95</v>
      </c>
      <c r="C285" s="119"/>
      <c r="D285" s="119"/>
      <c r="E285" s="119"/>
      <c r="F285" s="119"/>
      <c r="G285" s="119"/>
      <c r="H285" s="90">
        <v>21190.34</v>
      </c>
      <c r="I285" s="123">
        <v>30000</v>
      </c>
      <c r="J285" s="117"/>
      <c r="K285" s="90">
        <v>30000</v>
      </c>
      <c r="L285" s="90">
        <v>30000</v>
      </c>
      <c r="M285" s="123">
        <v>30000</v>
      </c>
      <c r="N285" s="117"/>
    </row>
    <row r="286" spans="1:14" x14ac:dyDescent="0.2">
      <c r="A286" s="16" t="s">
        <v>26</v>
      </c>
      <c r="B286" s="118" t="s">
        <v>27</v>
      </c>
      <c r="C286" s="119"/>
      <c r="D286" s="119"/>
      <c r="E286" s="119"/>
      <c r="F286" s="119"/>
      <c r="G286" s="119"/>
      <c r="H286" s="91">
        <v>19895.89</v>
      </c>
      <c r="I286" s="116">
        <v>22000</v>
      </c>
      <c r="J286" s="117"/>
      <c r="K286" s="91">
        <v>22000</v>
      </c>
      <c r="L286" s="91">
        <v>22000</v>
      </c>
      <c r="M286" s="116">
        <v>22000</v>
      </c>
      <c r="N286" s="117"/>
    </row>
    <row r="287" spans="1:14" x14ac:dyDescent="0.2">
      <c r="A287" s="16" t="s">
        <v>65</v>
      </c>
      <c r="B287" s="118" t="s">
        <v>66</v>
      </c>
      <c r="C287" s="119"/>
      <c r="D287" s="119"/>
      <c r="E287" s="119"/>
      <c r="F287" s="119"/>
      <c r="G287" s="119"/>
      <c r="H287" s="91">
        <v>19895.89</v>
      </c>
      <c r="I287" s="116">
        <v>22000</v>
      </c>
      <c r="J287" s="117"/>
      <c r="K287" s="91">
        <v>22000</v>
      </c>
      <c r="L287" s="91">
        <v>22000</v>
      </c>
      <c r="M287" s="116">
        <v>22000</v>
      </c>
      <c r="N287" s="117"/>
    </row>
    <row r="288" spans="1:14" x14ac:dyDescent="0.2">
      <c r="A288" s="16" t="s">
        <v>28</v>
      </c>
      <c r="B288" s="118" t="s">
        <v>29</v>
      </c>
      <c r="C288" s="119"/>
      <c r="D288" s="119"/>
      <c r="E288" s="119"/>
      <c r="F288" s="119"/>
      <c r="G288" s="119"/>
      <c r="H288" s="91">
        <v>1294.45</v>
      </c>
      <c r="I288" s="116">
        <v>8000</v>
      </c>
      <c r="J288" s="117"/>
      <c r="K288" s="91">
        <v>8000</v>
      </c>
      <c r="L288" s="91">
        <v>8000</v>
      </c>
      <c r="M288" s="116">
        <v>8000</v>
      </c>
      <c r="N288" s="117"/>
    </row>
    <row r="289" spans="1:14" x14ac:dyDescent="0.2">
      <c r="A289" s="16" t="s">
        <v>69</v>
      </c>
      <c r="B289" s="118" t="s">
        <v>70</v>
      </c>
      <c r="C289" s="119"/>
      <c r="D289" s="119"/>
      <c r="E289" s="119"/>
      <c r="F289" s="119"/>
      <c r="G289" s="119"/>
      <c r="H289" s="91">
        <v>1294.45</v>
      </c>
      <c r="I289" s="116">
        <v>8000</v>
      </c>
      <c r="J289" s="117"/>
      <c r="K289" s="91">
        <v>8000</v>
      </c>
      <c r="L289" s="91">
        <v>8000</v>
      </c>
      <c r="M289" s="116">
        <v>8000</v>
      </c>
      <c r="N289" s="117"/>
    </row>
    <row r="290" spans="1:14" ht="38.25" x14ac:dyDescent="0.2">
      <c r="A290" s="39" t="s">
        <v>156</v>
      </c>
      <c r="B290" s="153" t="s">
        <v>157</v>
      </c>
      <c r="C290" s="154"/>
      <c r="D290" s="154"/>
      <c r="E290" s="154"/>
      <c r="F290" s="154"/>
      <c r="G290" s="154"/>
      <c r="H290" s="89">
        <v>596.83000000000004</v>
      </c>
      <c r="I290" s="155">
        <v>0</v>
      </c>
      <c r="J290" s="156"/>
      <c r="K290" s="89">
        <v>0</v>
      </c>
      <c r="L290" s="89">
        <v>0</v>
      </c>
      <c r="M290" s="155">
        <v>0</v>
      </c>
      <c r="N290" s="156"/>
    </row>
    <row r="291" spans="1:14" x14ac:dyDescent="0.2">
      <c r="A291" s="15" t="s">
        <v>80</v>
      </c>
      <c r="B291" s="122" t="s">
        <v>81</v>
      </c>
      <c r="C291" s="119"/>
      <c r="D291" s="119"/>
      <c r="E291" s="119"/>
      <c r="F291" s="119"/>
      <c r="G291" s="119"/>
      <c r="H291" s="90">
        <v>596.83000000000004</v>
      </c>
      <c r="I291" s="123">
        <v>0</v>
      </c>
      <c r="J291" s="117"/>
      <c r="K291" s="90">
        <v>0</v>
      </c>
      <c r="L291" s="90">
        <v>0</v>
      </c>
      <c r="M291" s="123">
        <v>0</v>
      </c>
      <c r="N291" s="117"/>
    </row>
    <row r="292" spans="1:14" x14ac:dyDescent="0.2">
      <c r="A292" s="16" t="s">
        <v>26</v>
      </c>
      <c r="B292" s="118" t="s">
        <v>27</v>
      </c>
      <c r="C292" s="119"/>
      <c r="D292" s="119"/>
      <c r="E292" s="119"/>
      <c r="F292" s="119"/>
      <c r="G292" s="119"/>
      <c r="H292" s="91">
        <v>596.83000000000004</v>
      </c>
      <c r="I292" s="116">
        <v>0</v>
      </c>
      <c r="J292" s="117"/>
      <c r="K292" s="91">
        <v>0</v>
      </c>
      <c r="L292" s="91">
        <v>0</v>
      </c>
      <c r="M292" s="116">
        <v>0</v>
      </c>
      <c r="N292" s="117"/>
    </row>
    <row r="293" spans="1:14" x14ac:dyDescent="0.2">
      <c r="A293" s="16" t="s">
        <v>61</v>
      </c>
      <c r="B293" s="118" t="s">
        <v>62</v>
      </c>
      <c r="C293" s="119"/>
      <c r="D293" s="119"/>
      <c r="E293" s="119"/>
      <c r="F293" s="119"/>
      <c r="G293" s="119"/>
      <c r="H293" s="91">
        <v>596.83000000000004</v>
      </c>
      <c r="I293" s="116">
        <v>0</v>
      </c>
      <c r="J293" s="117"/>
      <c r="K293" s="91">
        <v>0</v>
      </c>
      <c r="L293" s="91">
        <v>0</v>
      </c>
      <c r="M293" s="116">
        <v>0</v>
      </c>
      <c r="N293" s="117"/>
    </row>
    <row r="294" spans="1:14" ht="38.25" x14ac:dyDescent="0.2">
      <c r="A294" s="39" t="s">
        <v>158</v>
      </c>
      <c r="B294" s="153" t="s">
        <v>159</v>
      </c>
      <c r="C294" s="154"/>
      <c r="D294" s="154"/>
      <c r="E294" s="154"/>
      <c r="F294" s="154"/>
      <c r="G294" s="154"/>
      <c r="H294" s="89">
        <v>2336</v>
      </c>
      <c r="I294" s="155">
        <v>4620</v>
      </c>
      <c r="J294" s="156"/>
      <c r="K294" s="89">
        <v>4620</v>
      </c>
      <c r="L294" s="89">
        <v>4620</v>
      </c>
      <c r="M294" s="155">
        <v>4620</v>
      </c>
      <c r="N294" s="156"/>
    </row>
    <row r="295" spans="1:14" x14ac:dyDescent="0.2">
      <c r="A295" s="15" t="s">
        <v>98</v>
      </c>
      <c r="B295" s="122" t="s">
        <v>99</v>
      </c>
      <c r="C295" s="119"/>
      <c r="D295" s="119"/>
      <c r="E295" s="119"/>
      <c r="F295" s="119"/>
      <c r="G295" s="119"/>
      <c r="H295" s="90">
        <v>2336</v>
      </c>
      <c r="I295" s="123">
        <v>4620</v>
      </c>
      <c r="J295" s="117"/>
      <c r="K295" s="90">
        <v>4420</v>
      </c>
      <c r="L295" s="90">
        <v>4420</v>
      </c>
      <c r="M295" s="123">
        <v>4420</v>
      </c>
      <c r="N295" s="117"/>
    </row>
    <row r="296" spans="1:14" x14ac:dyDescent="0.2">
      <c r="A296" s="16" t="s">
        <v>26</v>
      </c>
      <c r="B296" s="118" t="s">
        <v>27</v>
      </c>
      <c r="C296" s="119"/>
      <c r="D296" s="119"/>
      <c r="E296" s="119"/>
      <c r="F296" s="119"/>
      <c r="G296" s="119"/>
      <c r="H296" s="91">
        <v>2336</v>
      </c>
      <c r="I296" s="116">
        <v>4620</v>
      </c>
      <c r="J296" s="117"/>
      <c r="K296" s="91">
        <v>4420</v>
      </c>
      <c r="L296" s="91">
        <v>4420</v>
      </c>
      <c r="M296" s="116">
        <v>4420</v>
      </c>
      <c r="N296" s="117"/>
    </row>
    <row r="297" spans="1:14" x14ac:dyDescent="0.2">
      <c r="A297" s="16" t="s">
        <v>59</v>
      </c>
      <c r="B297" s="118" t="s">
        <v>60</v>
      </c>
      <c r="C297" s="119"/>
      <c r="D297" s="119"/>
      <c r="E297" s="119"/>
      <c r="F297" s="119"/>
      <c r="G297" s="119"/>
      <c r="H297" s="91">
        <v>438.02</v>
      </c>
      <c r="I297" s="116">
        <v>1201.2</v>
      </c>
      <c r="J297" s="117"/>
      <c r="K297" s="91">
        <v>1201.2</v>
      </c>
      <c r="L297" s="91">
        <v>1201.2</v>
      </c>
      <c r="M297" s="116">
        <v>1201.2</v>
      </c>
      <c r="N297" s="117"/>
    </row>
    <row r="298" spans="1:14" x14ac:dyDescent="0.2">
      <c r="A298" s="16" t="s">
        <v>61</v>
      </c>
      <c r="B298" s="118" t="s">
        <v>62</v>
      </c>
      <c r="C298" s="119"/>
      <c r="D298" s="119"/>
      <c r="E298" s="119"/>
      <c r="F298" s="119"/>
      <c r="G298" s="119"/>
      <c r="H298" s="91">
        <v>1897.98</v>
      </c>
      <c r="I298" s="116">
        <v>3418.8</v>
      </c>
      <c r="J298" s="117"/>
      <c r="K298" s="91">
        <v>3218.8</v>
      </c>
      <c r="L298" s="91">
        <v>3218.2</v>
      </c>
      <c r="M298" s="116">
        <v>3218.2</v>
      </c>
      <c r="N298" s="117"/>
    </row>
    <row r="299" spans="1:14" ht="13.15" customHeight="1" x14ac:dyDescent="0.2">
      <c r="A299" s="15" t="s">
        <v>102</v>
      </c>
      <c r="B299" s="122" t="s">
        <v>103</v>
      </c>
      <c r="C299" s="119"/>
      <c r="D299" s="119"/>
      <c r="E299" s="119"/>
      <c r="F299" s="119"/>
      <c r="G299" s="119"/>
      <c r="H299" s="90">
        <v>0</v>
      </c>
      <c r="I299" s="168">
        <v>0</v>
      </c>
      <c r="J299" s="167"/>
      <c r="K299" s="90">
        <v>200</v>
      </c>
      <c r="L299" s="90">
        <v>200</v>
      </c>
      <c r="M299" s="168">
        <v>200</v>
      </c>
      <c r="N299" s="167"/>
    </row>
    <row r="300" spans="1:14" x14ac:dyDescent="0.2">
      <c r="A300" s="16" t="s">
        <v>26</v>
      </c>
      <c r="B300" s="118" t="s">
        <v>27</v>
      </c>
      <c r="C300" s="119"/>
      <c r="D300" s="119"/>
      <c r="E300" s="119"/>
      <c r="F300" s="119"/>
      <c r="G300" s="119"/>
      <c r="H300" s="91">
        <v>0</v>
      </c>
      <c r="I300" s="98"/>
      <c r="J300" s="103">
        <v>0</v>
      </c>
      <c r="K300" s="91">
        <v>200</v>
      </c>
      <c r="L300" s="91">
        <v>200</v>
      </c>
      <c r="M300" s="100"/>
      <c r="N300" s="103">
        <v>200</v>
      </c>
    </row>
    <row r="301" spans="1:14" x14ac:dyDescent="0.2">
      <c r="A301" s="16" t="s">
        <v>61</v>
      </c>
      <c r="B301" s="118" t="s">
        <v>62</v>
      </c>
      <c r="C301" s="119"/>
      <c r="D301" s="119"/>
      <c r="E301" s="119"/>
      <c r="F301" s="119"/>
      <c r="G301" s="119"/>
      <c r="H301" s="91">
        <v>0</v>
      </c>
      <c r="I301" s="98"/>
      <c r="J301" s="103">
        <v>0</v>
      </c>
      <c r="K301" s="91">
        <v>200</v>
      </c>
      <c r="L301" s="91">
        <v>200</v>
      </c>
      <c r="M301" s="100"/>
      <c r="N301" s="103">
        <v>200</v>
      </c>
    </row>
    <row r="302" spans="1:14" ht="38.25" x14ac:dyDescent="0.2">
      <c r="A302" s="39" t="s">
        <v>160</v>
      </c>
      <c r="B302" s="153" t="s">
        <v>161</v>
      </c>
      <c r="C302" s="154"/>
      <c r="D302" s="154"/>
      <c r="E302" s="154"/>
      <c r="F302" s="154"/>
      <c r="G302" s="154"/>
      <c r="H302" s="89">
        <v>5083.04</v>
      </c>
      <c r="I302" s="155">
        <v>7040.73</v>
      </c>
      <c r="J302" s="156"/>
      <c r="K302" s="89">
        <v>4842</v>
      </c>
      <c r="L302" s="89">
        <v>4842</v>
      </c>
      <c r="M302" s="155">
        <v>4842</v>
      </c>
      <c r="N302" s="156"/>
    </row>
    <row r="303" spans="1:14" x14ac:dyDescent="0.2">
      <c r="A303" s="15" t="s">
        <v>94</v>
      </c>
      <c r="B303" s="122" t="s">
        <v>95</v>
      </c>
      <c r="C303" s="119"/>
      <c r="D303" s="119"/>
      <c r="E303" s="119"/>
      <c r="F303" s="119"/>
      <c r="G303" s="119"/>
      <c r="H303" s="90">
        <v>883.04</v>
      </c>
      <c r="I303" s="123">
        <v>2840.73</v>
      </c>
      <c r="J303" s="117"/>
      <c r="K303" s="90">
        <v>642</v>
      </c>
      <c r="L303" s="90">
        <v>642</v>
      </c>
      <c r="M303" s="123">
        <v>642</v>
      </c>
      <c r="N303" s="117"/>
    </row>
    <row r="304" spans="1:14" x14ac:dyDescent="0.2">
      <c r="A304" s="16" t="s">
        <v>26</v>
      </c>
      <c r="B304" s="118" t="s">
        <v>27</v>
      </c>
      <c r="C304" s="119"/>
      <c r="D304" s="119"/>
      <c r="E304" s="119"/>
      <c r="F304" s="119"/>
      <c r="G304" s="119"/>
      <c r="H304" s="91">
        <v>690.43</v>
      </c>
      <c r="I304" s="116">
        <v>2470.73</v>
      </c>
      <c r="J304" s="117"/>
      <c r="K304" s="91">
        <v>642</v>
      </c>
      <c r="L304" s="91">
        <v>642</v>
      </c>
      <c r="M304" s="116">
        <v>642</v>
      </c>
      <c r="N304" s="117"/>
    </row>
    <row r="305" spans="1:14" ht="13.15" customHeight="1" x14ac:dyDescent="0.2">
      <c r="A305" s="16" t="s">
        <v>61</v>
      </c>
      <c r="B305" s="118" t="s">
        <v>62</v>
      </c>
      <c r="C305" s="118"/>
      <c r="D305" s="118"/>
      <c r="E305" s="118"/>
      <c r="F305" s="118"/>
      <c r="G305" s="169"/>
      <c r="H305" s="91">
        <v>690.43</v>
      </c>
      <c r="I305" s="166">
        <v>2470.73</v>
      </c>
      <c r="J305" s="170"/>
      <c r="K305" s="91">
        <v>642</v>
      </c>
      <c r="L305" s="91">
        <v>642</v>
      </c>
      <c r="M305" s="166">
        <v>642</v>
      </c>
      <c r="N305" s="170"/>
    </row>
    <row r="306" spans="1:14" ht="13.5" thickBot="1" x14ac:dyDescent="0.25">
      <c r="A306" s="16" t="s">
        <v>28</v>
      </c>
      <c r="B306" s="118" t="s">
        <v>29</v>
      </c>
      <c r="C306" s="119"/>
      <c r="D306" s="119"/>
      <c r="E306" s="119"/>
      <c r="F306" s="119"/>
      <c r="G306" s="119"/>
      <c r="H306" s="91">
        <v>192.61</v>
      </c>
      <c r="I306" s="116">
        <v>370</v>
      </c>
      <c r="J306" s="117"/>
      <c r="K306" s="91">
        <v>0</v>
      </c>
      <c r="L306" s="91">
        <v>0</v>
      </c>
      <c r="M306" s="116">
        <v>0</v>
      </c>
      <c r="N306" s="117"/>
    </row>
    <row r="307" spans="1:14" ht="37.5" customHeight="1" thickTop="1" thickBot="1" x14ac:dyDescent="0.25">
      <c r="A307" s="23" t="s">
        <v>13</v>
      </c>
      <c r="B307" s="105" t="s">
        <v>14</v>
      </c>
      <c r="C307" s="106"/>
      <c r="D307" s="106"/>
      <c r="E307" s="106"/>
      <c r="F307" s="106"/>
      <c r="G307" s="106"/>
      <c r="H307" s="56" t="s">
        <v>15</v>
      </c>
      <c r="I307" s="107" t="s">
        <v>16</v>
      </c>
      <c r="J307" s="108"/>
      <c r="K307" s="56" t="s">
        <v>17</v>
      </c>
      <c r="L307" s="56" t="s">
        <v>18</v>
      </c>
      <c r="M307" s="107" t="s">
        <v>19</v>
      </c>
      <c r="N307" s="108"/>
    </row>
    <row r="308" spans="1:14" ht="13.5" thickTop="1" x14ac:dyDescent="0.2">
      <c r="A308" s="16" t="s">
        <v>69</v>
      </c>
      <c r="B308" s="118" t="s">
        <v>70</v>
      </c>
      <c r="C308" s="119"/>
      <c r="D308" s="119"/>
      <c r="E308" s="119"/>
      <c r="F308" s="119"/>
      <c r="G308" s="119"/>
      <c r="H308" s="91">
        <v>192.61</v>
      </c>
      <c r="I308" s="116">
        <v>370</v>
      </c>
      <c r="J308" s="117"/>
      <c r="K308" s="91">
        <v>0</v>
      </c>
      <c r="L308" s="91">
        <v>0</v>
      </c>
      <c r="M308" s="116">
        <v>0</v>
      </c>
      <c r="N308" s="117"/>
    </row>
    <row r="309" spans="1:14" x14ac:dyDescent="0.2">
      <c r="A309" s="15" t="s">
        <v>96</v>
      </c>
      <c r="B309" s="122" t="s">
        <v>97</v>
      </c>
      <c r="C309" s="119"/>
      <c r="D309" s="119"/>
      <c r="E309" s="119"/>
      <c r="F309" s="119"/>
      <c r="G309" s="119"/>
      <c r="H309" s="90">
        <v>4200</v>
      </c>
      <c r="I309" s="123">
        <v>4200</v>
      </c>
      <c r="J309" s="117"/>
      <c r="K309" s="90">
        <v>4200</v>
      </c>
      <c r="L309" s="90">
        <v>4200</v>
      </c>
      <c r="M309" s="123">
        <v>4200</v>
      </c>
      <c r="N309" s="117"/>
    </row>
    <row r="310" spans="1:14" x14ac:dyDescent="0.2">
      <c r="A310" s="16" t="s">
        <v>26</v>
      </c>
      <c r="B310" s="118" t="s">
        <v>27</v>
      </c>
      <c r="C310" s="119"/>
      <c r="D310" s="119"/>
      <c r="E310" s="119"/>
      <c r="F310" s="119"/>
      <c r="G310" s="119"/>
      <c r="H310" s="91">
        <v>4200</v>
      </c>
      <c r="I310" s="116">
        <v>4200</v>
      </c>
      <c r="J310" s="117"/>
      <c r="K310" s="91">
        <v>4200</v>
      </c>
      <c r="L310" s="91">
        <v>4200</v>
      </c>
      <c r="M310" s="116">
        <v>4200</v>
      </c>
      <c r="N310" s="117"/>
    </row>
    <row r="311" spans="1:14" x14ac:dyDescent="0.2">
      <c r="A311" s="16" t="s">
        <v>61</v>
      </c>
      <c r="B311" s="118" t="s">
        <v>62</v>
      </c>
      <c r="C311" s="119"/>
      <c r="D311" s="119"/>
      <c r="E311" s="119"/>
      <c r="F311" s="119"/>
      <c r="G311" s="119"/>
      <c r="H311" s="91">
        <v>4200</v>
      </c>
      <c r="I311" s="116">
        <v>4200</v>
      </c>
      <c r="J311" s="117"/>
      <c r="K311" s="91">
        <v>4200</v>
      </c>
      <c r="L311" s="91">
        <v>4200</v>
      </c>
      <c r="M311" s="116">
        <v>4200</v>
      </c>
      <c r="N311" s="117"/>
    </row>
    <row r="312" spans="1:14" ht="38.25" x14ac:dyDescent="0.2">
      <c r="A312" s="39" t="s">
        <v>162</v>
      </c>
      <c r="B312" s="153" t="s">
        <v>163</v>
      </c>
      <c r="C312" s="154"/>
      <c r="D312" s="154"/>
      <c r="E312" s="154"/>
      <c r="F312" s="154"/>
      <c r="G312" s="154"/>
      <c r="H312" s="89">
        <v>2026.05</v>
      </c>
      <c r="I312" s="155">
        <v>1500</v>
      </c>
      <c r="J312" s="156"/>
      <c r="K312" s="89">
        <v>1500</v>
      </c>
      <c r="L312" s="89">
        <v>1500</v>
      </c>
      <c r="M312" s="155">
        <v>1500</v>
      </c>
      <c r="N312" s="156"/>
    </row>
    <row r="313" spans="1:14" x14ac:dyDescent="0.2">
      <c r="A313" s="15" t="s">
        <v>94</v>
      </c>
      <c r="B313" s="122" t="s">
        <v>95</v>
      </c>
      <c r="C313" s="119"/>
      <c r="D313" s="119"/>
      <c r="E313" s="119"/>
      <c r="F313" s="119"/>
      <c r="G313" s="119"/>
      <c r="H313" s="90">
        <v>2026.05</v>
      </c>
      <c r="I313" s="123">
        <v>1500</v>
      </c>
      <c r="J313" s="117"/>
      <c r="K313" s="90">
        <v>1500</v>
      </c>
      <c r="L313" s="90">
        <v>1500</v>
      </c>
      <c r="M313" s="123">
        <v>1500</v>
      </c>
      <c r="N313" s="117"/>
    </row>
    <row r="314" spans="1:14" x14ac:dyDescent="0.2">
      <c r="A314" s="16" t="s">
        <v>26</v>
      </c>
      <c r="B314" s="118" t="s">
        <v>27</v>
      </c>
      <c r="C314" s="119"/>
      <c r="D314" s="119"/>
      <c r="E314" s="119"/>
      <c r="F314" s="119"/>
      <c r="G314" s="119"/>
      <c r="H314" s="91">
        <v>2026.05</v>
      </c>
      <c r="I314" s="116">
        <v>1500</v>
      </c>
      <c r="J314" s="117"/>
      <c r="K314" s="91">
        <v>1500</v>
      </c>
      <c r="L314" s="91">
        <v>1500</v>
      </c>
      <c r="M314" s="116">
        <v>1500</v>
      </c>
      <c r="N314" s="117"/>
    </row>
    <row r="315" spans="1:14" x14ac:dyDescent="0.2">
      <c r="A315" s="16" t="s">
        <v>65</v>
      </c>
      <c r="B315" s="118" t="s">
        <v>66</v>
      </c>
      <c r="C315" s="119"/>
      <c r="D315" s="119"/>
      <c r="E315" s="119"/>
      <c r="F315" s="119"/>
      <c r="G315" s="119"/>
      <c r="H315" s="91">
        <v>2026.05</v>
      </c>
      <c r="I315" s="116">
        <v>1500</v>
      </c>
      <c r="J315" s="117"/>
      <c r="K315" s="91">
        <v>1500</v>
      </c>
      <c r="L315" s="91">
        <v>1500</v>
      </c>
      <c r="M315" s="116">
        <v>1500</v>
      </c>
      <c r="N315" s="117"/>
    </row>
    <row r="316" spans="1:14" ht="38.25" x14ac:dyDescent="0.2">
      <c r="A316" s="39" t="s">
        <v>164</v>
      </c>
      <c r="B316" s="153" t="s">
        <v>165</v>
      </c>
      <c r="C316" s="154"/>
      <c r="D316" s="154"/>
      <c r="E316" s="154"/>
      <c r="F316" s="154"/>
      <c r="G316" s="154"/>
      <c r="H316" s="89">
        <v>16441.16</v>
      </c>
      <c r="I316" s="155">
        <v>7500</v>
      </c>
      <c r="J316" s="156"/>
      <c r="K316" s="89">
        <v>7500</v>
      </c>
      <c r="L316" s="89">
        <v>7500</v>
      </c>
      <c r="M316" s="155">
        <v>7500</v>
      </c>
      <c r="N316" s="156"/>
    </row>
    <row r="317" spans="1:14" x14ac:dyDescent="0.2">
      <c r="A317" s="15" t="s">
        <v>84</v>
      </c>
      <c r="B317" s="122" t="s">
        <v>85</v>
      </c>
      <c r="C317" s="119"/>
      <c r="D317" s="119"/>
      <c r="E317" s="119"/>
      <c r="F317" s="119"/>
      <c r="G317" s="119"/>
      <c r="H317" s="90">
        <v>16441.16</v>
      </c>
      <c r="I317" s="123">
        <v>7500</v>
      </c>
      <c r="J317" s="117"/>
      <c r="K317" s="90">
        <v>7500</v>
      </c>
      <c r="L317" s="90">
        <v>7500</v>
      </c>
      <c r="M317" s="123">
        <v>7500</v>
      </c>
      <c r="N317" s="117"/>
    </row>
    <row r="318" spans="1:14" x14ac:dyDescent="0.2">
      <c r="A318" s="16" t="s">
        <v>26</v>
      </c>
      <c r="B318" s="118" t="s">
        <v>27</v>
      </c>
      <c r="C318" s="119"/>
      <c r="D318" s="119"/>
      <c r="E318" s="119"/>
      <c r="F318" s="119"/>
      <c r="G318" s="119"/>
      <c r="H318" s="91">
        <v>16441.16</v>
      </c>
      <c r="I318" s="116">
        <v>7500</v>
      </c>
      <c r="J318" s="117"/>
      <c r="K318" s="91">
        <v>7500</v>
      </c>
      <c r="L318" s="91">
        <v>7500</v>
      </c>
      <c r="M318" s="116">
        <v>7500</v>
      </c>
      <c r="N318" s="117"/>
    </row>
    <row r="319" spans="1:14" x14ac:dyDescent="0.2">
      <c r="A319" s="16" t="s">
        <v>61</v>
      </c>
      <c r="B319" s="118" t="s">
        <v>62</v>
      </c>
      <c r="C319" s="119"/>
      <c r="D319" s="119"/>
      <c r="E319" s="119"/>
      <c r="F319" s="119"/>
      <c r="G319" s="119"/>
      <c r="H319" s="91">
        <v>16441.16</v>
      </c>
      <c r="I319" s="116">
        <v>7500</v>
      </c>
      <c r="J319" s="117"/>
      <c r="K319" s="91">
        <v>7500</v>
      </c>
      <c r="L319" s="91">
        <v>7500</v>
      </c>
      <c r="M319" s="116">
        <v>7500</v>
      </c>
      <c r="N319" s="117"/>
    </row>
    <row r="320" spans="1:14" ht="38.25" x14ac:dyDescent="0.2">
      <c r="A320" s="39" t="s">
        <v>166</v>
      </c>
      <c r="B320" s="153" t="s">
        <v>167</v>
      </c>
      <c r="C320" s="154"/>
      <c r="D320" s="154"/>
      <c r="E320" s="154"/>
      <c r="F320" s="154"/>
      <c r="G320" s="154"/>
      <c r="H320" s="89">
        <v>0</v>
      </c>
      <c r="I320" s="155">
        <v>900</v>
      </c>
      <c r="J320" s="156"/>
      <c r="K320" s="89">
        <v>900</v>
      </c>
      <c r="L320" s="89">
        <v>900</v>
      </c>
      <c r="M320" s="155">
        <v>900</v>
      </c>
      <c r="N320" s="156"/>
    </row>
    <row r="321" spans="1:14" x14ac:dyDescent="0.2">
      <c r="A321" s="15" t="s">
        <v>80</v>
      </c>
      <c r="B321" s="122" t="s">
        <v>81</v>
      </c>
      <c r="C321" s="119"/>
      <c r="D321" s="119"/>
      <c r="E321" s="119"/>
      <c r="F321" s="119"/>
      <c r="G321" s="119"/>
      <c r="H321" s="90">
        <v>0</v>
      </c>
      <c r="I321" s="123">
        <v>900</v>
      </c>
      <c r="J321" s="117"/>
      <c r="K321" s="90">
        <v>900</v>
      </c>
      <c r="L321" s="90">
        <v>900</v>
      </c>
      <c r="M321" s="123">
        <v>900</v>
      </c>
      <c r="N321" s="117"/>
    </row>
    <row r="322" spans="1:14" x14ac:dyDescent="0.2">
      <c r="A322" s="16" t="s">
        <v>26</v>
      </c>
      <c r="B322" s="118" t="s">
        <v>27</v>
      </c>
      <c r="C322" s="119"/>
      <c r="D322" s="119"/>
      <c r="E322" s="119"/>
      <c r="F322" s="119"/>
      <c r="G322" s="119"/>
      <c r="H322" s="91">
        <v>0</v>
      </c>
      <c r="I322" s="116">
        <v>900</v>
      </c>
      <c r="J322" s="117"/>
      <c r="K322" s="91">
        <v>900</v>
      </c>
      <c r="L322" s="91">
        <v>900</v>
      </c>
      <c r="M322" s="116">
        <v>900</v>
      </c>
      <c r="N322" s="117"/>
    </row>
    <row r="323" spans="1:14" x14ac:dyDescent="0.2">
      <c r="A323" s="16" t="s">
        <v>61</v>
      </c>
      <c r="B323" s="118" t="s">
        <v>62</v>
      </c>
      <c r="C323" s="119"/>
      <c r="D323" s="119"/>
      <c r="E323" s="119"/>
      <c r="F323" s="119"/>
      <c r="G323" s="119"/>
      <c r="H323" s="91">
        <v>0</v>
      </c>
      <c r="I323" s="116">
        <v>900</v>
      </c>
      <c r="J323" s="117"/>
      <c r="K323" s="91">
        <v>900</v>
      </c>
      <c r="L323" s="91">
        <v>900</v>
      </c>
      <c r="M323" s="116">
        <v>900</v>
      </c>
      <c r="N323" s="117"/>
    </row>
    <row r="324" spans="1:14" ht="38.25" x14ac:dyDescent="0.2">
      <c r="A324" s="39" t="s">
        <v>168</v>
      </c>
      <c r="B324" s="153" t="s">
        <v>169</v>
      </c>
      <c r="C324" s="154"/>
      <c r="D324" s="154"/>
      <c r="E324" s="154"/>
      <c r="F324" s="154"/>
      <c r="G324" s="154"/>
      <c r="H324" s="89">
        <v>330</v>
      </c>
      <c r="I324" s="155">
        <v>900</v>
      </c>
      <c r="J324" s="156"/>
      <c r="K324" s="89">
        <v>800</v>
      </c>
      <c r="L324" s="89">
        <v>800</v>
      </c>
      <c r="M324" s="155">
        <v>800</v>
      </c>
      <c r="N324" s="156"/>
    </row>
    <row r="325" spans="1:14" x14ac:dyDescent="0.2">
      <c r="A325" s="15" t="s">
        <v>96</v>
      </c>
      <c r="B325" s="122" t="s">
        <v>97</v>
      </c>
      <c r="C325" s="119"/>
      <c r="D325" s="119"/>
      <c r="E325" s="119"/>
      <c r="F325" s="119"/>
      <c r="G325" s="119"/>
      <c r="H325" s="90">
        <v>330</v>
      </c>
      <c r="I325" s="123">
        <v>900</v>
      </c>
      <c r="J325" s="117"/>
      <c r="K325" s="90">
        <v>800</v>
      </c>
      <c r="L325" s="90">
        <v>800</v>
      </c>
      <c r="M325" s="123">
        <v>800</v>
      </c>
      <c r="N325" s="117"/>
    </row>
    <row r="326" spans="1:14" x14ac:dyDescent="0.2">
      <c r="A326" s="16" t="s">
        <v>26</v>
      </c>
      <c r="B326" s="118" t="s">
        <v>27</v>
      </c>
      <c r="C326" s="119"/>
      <c r="D326" s="119"/>
      <c r="E326" s="119"/>
      <c r="F326" s="119"/>
      <c r="G326" s="119"/>
      <c r="H326" s="91">
        <v>330</v>
      </c>
      <c r="I326" s="116">
        <v>900</v>
      </c>
      <c r="J326" s="117"/>
      <c r="K326" s="91">
        <v>800</v>
      </c>
      <c r="L326" s="91">
        <v>800</v>
      </c>
      <c r="M326" s="116">
        <v>800</v>
      </c>
      <c r="N326" s="117"/>
    </row>
    <row r="327" spans="1:14" x14ac:dyDescent="0.2">
      <c r="A327" s="16" t="s">
        <v>61</v>
      </c>
      <c r="B327" s="118" t="s">
        <v>62</v>
      </c>
      <c r="C327" s="119"/>
      <c r="D327" s="119"/>
      <c r="E327" s="119"/>
      <c r="F327" s="119"/>
      <c r="G327" s="119"/>
      <c r="H327" s="91">
        <v>330</v>
      </c>
      <c r="I327" s="116">
        <v>900</v>
      </c>
      <c r="J327" s="117"/>
      <c r="K327" s="91">
        <v>800</v>
      </c>
      <c r="L327" s="91">
        <v>800</v>
      </c>
      <c r="M327" s="116">
        <v>800</v>
      </c>
      <c r="N327" s="117"/>
    </row>
    <row r="328" spans="1:14" ht="38.25" x14ac:dyDescent="0.2">
      <c r="A328" s="39" t="s">
        <v>170</v>
      </c>
      <c r="B328" s="153" t="s">
        <v>171</v>
      </c>
      <c r="C328" s="154"/>
      <c r="D328" s="154"/>
      <c r="E328" s="154"/>
      <c r="F328" s="154"/>
      <c r="G328" s="154"/>
      <c r="H328" s="89">
        <v>929.06</v>
      </c>
      <c r="I328" s="155">
        <v>1300</v>
      </c>
      <c r="J328" s="156"/>
      <c r="K328" s="89">
        <v>1300</v>
      </c>
      <c r="L328" s="89">
        <v>1300</v>
      </c>
      <c r="M328" s="155">
        <v>1300</v>
      </c>
      <c r="N328" s="156"/>
    </row>
    <row r="329" spans="1:14" x14ac:dyDescent="0.2">
      <c r="A329" s="15" t="s">
        <v>76</v>
      </c>
      <c r="B329" s="122" t="s">
        <v>77</v>
      </c>
      <c r="C329" s="119"/>
      <c r="D329" s="119"/>
      <c r="E329" s="119"/>
      <c r="F329" s="119"/>
      <c r="G329" s="119"/>
      <c r="H329" s="90">
        <v>929.06</v>
      </c>
      <c r="I329" s="123">
        <v>1300</v>
      </c>
      <c r="J329" s="117"/>
      <c r="K329" s="90">
        <v>1300</v>
      </c>
      <c r="L329" s="90">
        <v>1300</v>
      </c>
      <c r="M329" s="123">
        <v>1300</v>
      </c>
      <c r="N329" s="117"/>
    </row>
    <row r="330" spans="1:14" x14ac:dyDescent="0.2">
      <c r="A330" s="16" t="s">
        <v>26</v>
      </c>
      <c r="B330" s="118" t="s">
        <v>27</v>
      </c>
      <c r="C330" s="119"/>
      <c r="D330" s="119"/>
      <c r="E330" s="119"/>
      <c r="F330" s="119"/>
      <c r="G330" s="119"/>
      <c r="H330" s="91">
        <v>929.06</v>
      </c>
      <c r="I330" s="116">
        <v>1300</v>
      </c>
      <c r="J330" s="117"/>
      <c r="K330" s="91">
        <v>1300</v>
      </c>
      <c r="L330" s="91">
        <v>1300</v>
      </c>
      <c r="M330" s="116">
        <v>1300</v>
      </c>
      <c r="N330" s="117"/>
    </row>
    <row r="331" spans="1:14" x14ac:dyDescent="0.2">
      <c r="A331" s="16" t="s">
        <v>61</v>
      </c>
      <c r="B331" s="118" t="s">
        <v>62</v>
      </c>
      <c r="C331" s="119"/>
      <c r="D331" s="119"/>
      <c r="E331" s="119"/>
      <c r="F331" s="119"/>
      <c r="G331" s="119"/>
      <c r="H331" s="91">
        <v>929.06</v>
      </c>
      <c r="I331" s="116">
        <v>1300</v>
      </c>
      <c r="J331" s="117"/>
      <c r="K331" s="91">
        <v>1300</v>
      </c>
      <c r="L331" s="91">
        <v>1300</v>
      </c>
      <c r="M331" s="116">
        <v>1300</v>
      </c>
      <c r="N331" s="117"/>
    </row>
    <row r="332" spans="1:14" x14ac:dyDescent="0.2">
      <c r="A332" s="16" t="s">
        <v>28</v>
      </c>
      <c r="B332" s="118" t="s">
        <v>29</v>
      </c>
      <c r="C332" s="119"/>
      <c r="D332" s="119"/>
      <c r="E332" s="119"/>
      <c r="F332" s="119"/>
      <c r="G332" s="119"/>
      <c r="H332" s="91">
        <v>0</v>
      </c>
      <c r="I332" s="116">
        <v>0</v>
      </c>
      <c r="J332" s="117"/>
      <c r="K332" s="91">
        <v>0</v>
      </c>
      <c r="L332" s="91">
        <v>0</v>
      </c>
      <c r="M332" s="116">
        <v>0</v>
      </c>
      <c r="N332" s="117"/>
    </row>
    <row r="333" spans="1:14" x14ac:dyDescent="0.2">
      <c r="A333" s="16" t="s">
        <v>69</v>
      </c>
      <c r="B333" s="118" t="s">
        <v>70</v>
      </c>
      <c r="C333" s="119"/>
      <c r="D333" s="119"/>
      <c r="E333" s="119"/>
      <c r="F333" s="119"/>
      <c r="G333" s="119"/>
      <c r="H333" s="91">
        <v>0</v>
      </c>
      <c r="I333" s="116">
        <v>0</v>
      </c>
      <c r="J333" s="117"/>
      <c r="K333" s="91">
        <v>0</v>
      </c>
      <c r="L333" s="91">
        <v>0</v>
      </c>
      <c r="M333" s="116">
        <v>0</v>
      </c>
      <c r="N333" s="117"/>
    </row>
    <row r="334" spans="1:14" ht="38.25" x14ac:dyDescent="0.2">
      <c r="A334" s="39" t="s">
        <v>172</v>
      </c>
      <c r="B334" s="153" t="s">
        <v>173</v>
      </c>
      <c r="C334" s="154"/>
      <c r="D334" s="154"/>
      <c r="E334" s="154"/>
      <c r="F334" s="154"/>
      <c r="G334" s="154"/>
      <c r="H334" s="89">
        <v>0</v>
      </c>
      <c r="I334" s="155">
        <v>0</v>
      </c>
      <c r="J334" s="156"/>
      <c r="K334" s="89">
        <v>0</v>
      </c>
      <c r="L334" s="89">
        <v>0</v>
      </c>
      <c r="M334" s="155">
        <v>0</v>
      </c>
      <c r="N334" s="156"/>
    </row>
    <row r="335" spans="1:14" x14ac:dyDescent="0.2">
      <c r="A335" s="15" t="s">
        <v>108</v>
      </c>
      <c r="B335" s="122" t="s">
        <v>109</v>
      </c>
      <c r="C335" s="119"/>
      <c r="D335" s="119"/>
      <c r="E335" s="119"/>
      <c r="F335" s="119"/>
      <c r="G335" s="119"/>
      <c r="H335" s="90">
        <v>0</v>
      </c>
      <c r="I335" s="123">
        <v>0</v>
      </c>
      <c r="J335" s="117"/>
      <c r="K335" s="90">
        <v>0</v>
      </c>
      <c r="L335" s="90">
        <v>0</v>
      </c>
      <c r="M335" s="123">
        <v>0</v>
      </c>
      <c r="N335" s="117"/>
    </row>
    <row r="336" spans="1:14" x14ac:dyDescent="0.2">
      <c r="A336" s="16" t="s">
        <v>26</v>
      </c>
      <c r="B336" s="118" t="s">
        <v>27</v>
      </c>
      <c r="C336" s="119"/>
      <c r="D336" s="119"/>
      <c r="E336" s="119"/>
      <c r="F336" s="119"/>
      <c r="G336" s="119"/>
      <c r="H336" s="91">
        <v>0</v>
      </c>
      <c r="I336" s="116">
        <v>0</v>
      </c>
      <c r="J336" s="117"/>
      <c r="K336" s="91">
        <v>0</v>
      </c>
      <c r="L336" s="91">
        <v>0</v>
      </c>
      <c r="M336" s="116">
        <v>0</v>
      </c>
      <c r="N336" s="117"/>
    </row>
    <row r="337" spans="1:14" x14ac:dyDescent="0.2">
      <c r="A337" s="16" t="s">
        <v>61</v>
      </c>
      <c r="B337" s="118" t="s">
        <v>62</v>
      </c>
      <c r="C337" s="119"/>
      <c r="D337" s="119"/>
      <c r="E337" s="119"/>
      <c r="F337" s="119"/>
      <c r="G337" s="119"/>
      <c r="H337" s="91">
        <v>0</v>
      </c>
      <c r="I337" s="116">
        <v>0</v>
      </c>
      <c r="J337" s="117"/>
      <c r="K337" s="91">
        <v>0</v>
      </c>
      <c r="L337" s="91">
        <v>0</v>
      </c>
      <c r="M337" s="116">
        <v>0</v>
      </c>
      <c r="N337" s="117"/>
    </row>
    <row r="338" spans="1:14" ht="38.25" x14ac:dyDescent="0.2">
      <c r="A338" s="39" t="s">
        <v>174</v>
      </c>
      <c r="B338" s="153" t="s">
        <v>175</v>
      </c>
      <c r="C338" s="154"/>
      <c r="D338" s="154"/>
      <c r="E338" s="154"/>
      <c r="F338" s="154"/>
      <c r="G338" s="154"/>
      <c r="H338" s="89">
        <v>5089.97</v>
      </c>
      <c r="I338" s="155">
        <v>6000</v>
      </c>
      <c r="J338" s="156"/>
      <c r="K338" s="89">
        <v>6000</v>
      </c>
      <c r="L338" s="89">
        <v>6000</v>
      </c>
      <c r="M338" s="155">
        <v>6000</v>
      </c>
      <c r="N338" s="156"/>
    </row>
    <row r="339" spans="1:14" x14ac:dyDescent="0.2">
      <c r="A339" s="15" t="s">
        <v>94</v>
      </c>
      <c r="B339" s="122" t="s">
        <v>95</v>
      </c>
      <c r="C339" s="119"/>
      <c r="D339" s="119"/>
      <c r="E339" s="119"/>
      <c r="F339" s="119"/>
      <c r="G339" s="119"/>
      <c r="H339" s="90">
        <v>5089.97</v>
      </c>
      <c r="I339" s="123">
        <v>6000</v>
      </c>
      <c r="J339" s="117"/>
      <c r="K339" s="90">
        <v>6000</v>
      </c>
      <c r="L339" s="90">
        <v>6000</v>
      </c>
      <c r="M339" s="123">
        <v>6000</v>
      </c>
      <c r="N339" s="117"/>
    </row>
    <row r="340" spans="1:14" x14ac:dyDescent="0.2">
      <c r="A340" s="16" t="s">
        <v>26</v>
      </c>
      <c r="B340" s="118" t="s">
        <v>27</v>
      </c>
      <c r="C340" s="119"/>
      <c r="D340" s="119"/>
      <c r="E340" s="119"/>
      <c r="F340" s="119"/>
      <c r="G340" s="119"/>
      <c r="H340" s="91">
        <v>5089.97</v>
      </c>
      <c r="I340" s="116">
        <v>6000</v>
      </c>
      <c r="J340" s="117"/>
      <c r="K340" s="91">
        <v>6000</v>
      </c>
      <c r="L340" s="91">
        <v>6000</v>
      </c>
      <c r="M340" s="116">
        <v>6000</v>
      </c>
      <c r="N340" s="117"/>
    </row>
    <row r="341" spans="1:14" x14ac:dyDescent="0.2">
      <c r="A341" s="16" t="s">
        <v>61</v>
      </c>
      <c r="B341" s="118" t="s">
        <v>62</v>
      </c>
      <c r="C341" s="119"/>
      <c r="D341" s="119"/>
      <c r="E341" s="119"/>
      <c r="F341" s="119"/>
      <c r="G341" s="119"/>
      <c r="H341" s="91">
        <v>5089.97</v>
      </c>
      <c r="I341" s="116">
        <v>6000</v>
      </c>
      <c r="J341" s="117"/>
      <c r="K341" s="91">
        <v>6000</v>
      </c>
      <c r="L341" s="91">
        <v>6000</v>
      </c>
      <c r="M341" s="116">
        <v>6000</v>
      </c>
      <c r="N341" s="117"/>
    </row>
    <row r="342" spans="1:14" ht="25.5" customHeight="1" x14ac:dyDescent="0.2">
      <c r="A342" s="40" t="s">
        <v>176</v>
      </c>
      <c r="B342" s="157" t="s">
        <v>141</v>
      </c>
      <c r="C342" s="158"/>
      <c r="D342" s="158"/>
      <c r="E342" s="158"/>
      <c r="F342" s="158"/>
      <c r="G342" s="158"/>
      <c r="H342" s="88">
        <f>H343+H347+H351+H355+H359</f>
        <v>105926.05</v>
      </c>
      <c r="I342" s="159">
        <f>I343+I347+I351+I355+I359</f>
        <v>105165.59</v>
      </c>
      <c r="J342" s="160"/>
      <c r="K342" s="88">
        <f>K343+K347+K351+K355+K359+K363</f>
        <v>107059.08</v>
      </c>
      <c r="L342" s="88">
        <f>L343+L347+L351+L355+L359+L363</f>
        <v>107059.08</v>
      </c>
      <c r="M342" s="159">
        <f>M343+M347+M351+M355+M359+M363</f>
        <v>107059.08</v>
      </c>
      <c r="N342" s="160"/>
    </row>
    <row r="343" spans="1:14" ht="38.25" x14ac:dyDescent="0.2">
      <c r="A343" s="39" t="s">
        <v>177</v>
      </c>
      <c r="B343" s="153" t="s">
        <v>178</v>
      </c>
      <c r="C343" s="154"/>
      <c r="D343" s="154"/>
      <c r="E343" s="154"/>
      <c r="F343" s="154"/>
      <c r="G343" s="154"/>
      <c r="H343" s="89">
        <v>2468.6999999999998</v>
      </c>
      <c r="I343" s="155">
        <v>2884</v>
      </c>
      <c r="J343" s="156"/>
      <c r="K343" s="89">
        <v>3504.6</v>
      </c>
      <c r="L343" s="89">
        <v>3504.6</v>
      </c>
      <c r="M343" s="155">
        <v>3504.6</v>
      </c>
      <c r="N343" s="156"/>
    </row>
    <row r="344" spans="1:14" x14ac:dyDescent="0.2">
      <c r="A344" s="15" t="s">
        <v>76</v>
      </c>
      <c r="B344" s="122" t="s">
        <v>77</v>
      </c>
      <c r="C344" s="119"/>
      <c r="D344" s="119"/>
      <c r="E344" s="119"/>
      <c r="F344" s="119"/>
      <c r="G344" s="119"/>
      <c r="H344" s="90">
        <v>2468.6999999999998</v>
      </c>
      <c r="I344" s="123">
        <v>2884</v>
      </c>
      <c r="J344" s="117"/>
      <c r="K344" s="90">
        <v>3504.6</v>
      </c>
      <c r="L344" s="90">
        <v>3504.6</v>
      </c>
      <c r="M344" s="123">
        <v>3504.6</v>
      </c>
      <c r="N344" s="117"/>
    </row>
    <row r="345" spans="1:14" x14ac:dyDescent="0.2">
      <c r="A345" s="16" t="s">
        <v>26</v>
      </c>
      <c r="B345" s="118" t="s">
        <v>27</v>
      </c>
      <c r="C345" s="119"/>
      <c r="D345" s="119"/>
      <c r="E345" s="119"/>
      <c r="F345" s="119"/>
      <c r="G345" s="119"/>
      <c r="H345" s="91">
        <v>2468.6999999999998</v>
      </c>
      <c r="I345" s="116">
        <v>2884</v>
      </c>
      <c r="J345" s="117"/>
      <c r="K345" s="91">
        <v>3504.6</v>
      </c>
      <c r="L345" s="91">
        <v>3504.6</v>
      </c>
      <c r="M345" s="116">
        <v>3504.6</v>
      </c>
      <c r="N345" s="117"/>
    </row>
    <row r="346" spans="1:14" x14ac:dyDescent="0.2">
      <c r="A346" s="16" t="s">
        <v>59</v>
      </c>
      <c r="B346" s="118" t="s">
        <v>60</v>
      </c>
      <c r="C346" s="119"/>
      <c r="D346" s="119"/>
      <c r="E346" s="119"/>
      <c r="F346" s="119"/>
      <c r="G346" s="119"/>
      <c r="H346" s="91">
        <v>2468.6999999999998</v>
      </c>
      <c r="I346" s="116">
        <v>2884</v>
      </c>
      <c r="J346" s="117"/>
      <c r="K346" s="91">
        <v>3504.6</v>
      </c>
      <c r="L346" s="91">
        <v>3504.6</v>
      </c>
      <c r="M346" s="116">
        <v>3504.6</v>
      </c>
      <c r="N346" s="117"/>
    </row>
    <row r="347" spans="1:14" ht="38.25" x14ac:dyDescent="0.2">
      <c r="A347" s="39" t="s">
        <v>179</v>
      </c>
      <c r="B347" s="153" t="s">
        <v>180</v>
      </c>
      <c r="C347" s="154"/>
      <c r="D347" s="154"/>
      <c r="E347" s="154"/>
      <c r="F347" s="154"/>
      <c r="G347" s="154"/>
      <c r="H347" s="89">
        <v>232</v>
      </c>
      <c r="I347" s="155">
        <v>194</v>
      </c>
      <c r="J347" s="156"/>
      <c r="K347" s="89">
        <v>194</v>
      </c>
      <c r="L347" s="89">
        <v>194</v>
      </c>
      <c r="M347" s="155">
        <v>194</v>
      </c>
      <c r="N347" s="156"/>
    </row>
    <row r="348" spans="1:14" x14ac:dyDescent="0.2">
      <c r="A348" s="15" t="s">
        <v>94</v>
      </c>
      <c r="B348" s="122" t="s">
        <v>95</v>
      </c>
      <c r="C348" s="119"/>
      <c r="D348" s="119"/>
      <c r="E348" s="119"/>
      <c r="F348" s="119"/>
      <c r="G348" s="119"/>
      <c r="H348" s="90">
        <v>232</v>
      </c>
      <c r="I348" s="123">
        <v>194</v>
      </c>
      <c r="J348" s="117"/>
      <c r="K348" s="90">
        <v>194</v>
      </c>
      <c r="L348" s="90">
        <v>194</v>
      </c>
      <c r="M348" s="123">
        <v>194</v>
      </c>
      <c r="N348" s="117"/>
    </row>
    <row r="349" spans="1:14" x14ac:dyDescent="0.2">
      <c r="A349" s="16" t="s">
        <v>26</v>
      </c>
      <c r="B349" s="118" t="s">
        <v>27</v>
      </c>
      <c r="C349" s="119"/>
      <c r="D349" s="119"/>
      <c r="E349" s="119"/>
      <c r="F349" s="119"/>
      <c r="G349" s="119"/>
      <c r="H349" s="91">
        <v>232</v>
      </c>
      <c r="I349" s="116">
        <v>194</v>
      </c>
      <c r="J349" s="117"/>
      <c r="K349" s="91">
        <v>194</v>
      </c>
      <c r="L349" s="91">
        <v>194</v>
      </c>
      <c r="M349" s="116">
        <v>194</v>
      </c>
      <c r="N349" s="117"/>
    </row>
    <row r="350" spans="1:14" x14ac:dyDescent="0.2">
      <c r="A350" s="16" t="s">
        <v>61</v>
      </c>
      <c r="B350" s="118" t="s">
        <v>62</v>
      </c>
      <c r="C350" s="119"/>
      <c r="D350" s="119"/>
      <c r="E350" s="119"/>
      <c r="F350" s="119"/>
      <c r="G350" s="119"/>
      <c r="H350" s="91">
        <v>232</v>
      </c>
      <c r="I350" s="116">
        <v>194</v>
      </c>
      <c r="J350" s="117"/>
      <c r="K350" s="91">
        <v>194</v>
      </c>
      <c r="L350" s="91">
        <v>194</v>
      </c>
      <c r="M350" s="116">
        <v>194</v>
      </c>
      <c r="N350" s="117"/>
    </row>
    <row r="351" spans="1:14" ht="38.25" x14ac:dyDescent="0.2">
      <c r="A351" s="39" t="s">
        <v>181</v>
      </c>
      <c r="B351" s="153" t="s">
        <v>182</v>
      </c>
      <c r="C351" s="154"/>
      <c r="D351" s="154"/>
      <c r="E351" s="154"/>
      <c r="F351" s="154"/>
      <c r="G351" s="154"/>
      <c r="H351" s="89">
        <v>102177.25</v>
      </c>
      <c r="I351" s="155">
        <v>100000</v>
      </c>
      <c r="J351" s="156"/>
      <c r="K351" s="89">
        <v>100000</v>
      </c>
      <c r="L351" s="89">
        <v>100000</v>
      </c>
      <c r="M351" s="155">
        <v>100000</v>
      </c>
      <c r="N351" s="156"/>
    </row>
    <row r="352" spans="1:14" x14ac:dyDescent="0.2">
      <c r="A352" s="15" t="s">
        <v>94</v>
      </c>
      <c r="B352" s="122" t="s">
        <v>95</v>
      </c>
      <c r="C352" s="119"/>
      <c r="D352" s="119"/>
      <c r="E352" s="119"/>
      <c r="F352" s="119"/>
      <c r="G352" s="119"/>
      <c r="H352" s="90">
        <v>102177.25</v>
      </c>
      <c r="I352" s="123">
        <v>100000</v>
      </c>
      <c r="J352" s="117"/>
      <c r="K352" s="90">
        <v>100000</v>
      </c>
      <c r="L352" s="90">
        <v>100000</v>
      </c>
      <c r="M352" s="123">
        <v>100000</v>
      </c>
      <c r="N352" s="117"/>
    </row>
    <row r="353" spans="1:14" x14ac:dyDescent="0.2">
      <c r="A353" s="16" t="s">
        <v>26</v>
      </c>
      <c r="B353" s="118" t="s">
        <v>27</v>
      </c>
      <c r="C353" s="119"/>
      <c r="D353" s="119"/>
      <c r="E353" s="119"/>
      <c r="F353" s="119"/>
      <c r="G353" s="119"/>
      <c r="H353" s="91">
        <v>102177.25</v>
      </c>
      <c r="I353" s="116">
        <v>100000</v>
      </c>
      <c r="J353" s="117"/>
      <c r="K353" s="91">
        <v>100000</v>
      </c>
      <c r="L353" s="91">
        <v>100000</v>
      </c>
      <c r="M353" s="116">
        <v>100000</v>
      </c>
      <c r="N353" s="117"/>
    </row>
    <row r="354" spans="1:14" x14ac:dyDescent="0.2">
      <c r="A354" s="16" t="s">
        <v>61</v>
      </c>
      <c r="B354" s="118" t="s">
        <v>62</v>
      </c>
      <c r="C354" s="119"/>
      <c r="D354" s="119"/>
      <c r="E354" s="119"/>
      <c r="F354" s="119"/>
      <c r="G354" s="119"/>
      <c r="H354" s="91">
        <v>102177.25</v>
      </c>
      <c r="I354" s="116">
        <v>100000</v>
      </c>
      <c r="J354" s="117"/>
      <c r="K354" s="91">
        <v>100000</v>
      </c>
      <c r="L354" s="91">
        <v>100000</v>
      </c>
      <c r="M354" s="116">
        <v>100000</v>
      </c>
      <c r="N354" s="117"/>
    </row>
    <row r="355" spans="1:14" ht="38.25" x14ac:dyDescent="0.2">
      <c r="A355" s="39" t="s">
        <v>183</v>
      </c>
      <c r="B355" s="153" t="s">
        <v>184</v>
      </c>
      <c r="C355" s="154"/>
      <c r="D355" s="154"/>
      <c r="E355" s="154"/>
      <c r="F355" s="154"/>
      <c r="G355" s="154"/>
      <c r="H355" s="89">
        <v>1048.0999999999999</v>
      </c>
      <c r="I355" s="155">
        <v>1189.6500000000001</v>
      </c>
      <c r="J355" s="156"/>
      <c r="K355" s="89">
        <v>1189.6500000000001</v>
      </c>
      <c r="L355" s="89">
        <v>1189.6500000000001</v>
      </c>
      <c r="M355" s="155">
        <v>1189.6500000000001</v>
      </c>
      <c r="N355" s="156"/>
    </row>
    <row r="356" spans="1:14" x14ac:dyDescent="0.2">
      <c r="A356" s="15" t="s">
        <v>94</v>
      </c>
      <c r="B356" s="122" t="s">
        <v>95</v>
      </c>
      <c r="C356" s="119"/>
      <c r="D356" s="119"/>
      <c r="E356" s="119"/>
      <c r="F356" s="119"/>
      <c r="G356" s="119"/>
      <c r="H356" s="90">
        <v>1048.0999999999999</v>
      </c>
      <c r="I356" s="123">
        <v>1189.6500000000001</v>
      </c>
      <c r="J356" s="117"/>
      <c r="K356" s="90">
        <v>1189.6500000000001</v>
      </c>
      <c r="L356" s="90">
        <v>1189.6500000000001</v>
      </c>
      <c r="M356" s="123">
        <v>1189.6500000000001</v>
      </c>
      <c r="N356" s="117"/>
    </row>
    <row r="357" spans="1:14" x14ac:dyDescent="0.2">
      <c r="A357" s="16" t="s">
        <v>26</v>
      </c>
      <c r="B357" s="118" t="s">
        <v>27</v>
      </c>
      <c r="C357" s="119"/>
      <c r="D357" s="119"/>
      <c r="E357" s="119"/>
      <c r="F357" s="119"/>
      <c r="G357" s="119"/>
      <c r="H357" s="91">
        <v>1048.0999999999999</v>
      </c>
      <c r="I357" s="116">
        <v>1189.6500000000001</v>
      </c>
      <c r="J357" s="117"/>
      <c r="K357" s="91">
        <v>1189.6500000000001</v>
      </c>
      <c r="L357" s="91">
        <v>1189.6500000000001</v>
      </c>
      <c r="M357" s="116">
        <v>1189.6500000000001</v>
      </c>
      <c r="N357" s="117"/>
    </row>
    <row r="358" spans="1:14" x14ac:dyDescent="0.2">
      <c r="A358" s="16" t="s">
        <v>67</v>
      </c>
      <c r="B358" s="118" t="s">
        <v>185</v>
      </c>
      <c r="C358" s="119"/>
      <c r="D358" s="119"/>
      <c r="E358" s="119"/>
      <c r="F358" s="119"/>
      <c r="G358" s="119"/>
      <c r="H358" s="91">
        <v>1048.0999999999999</v>
      </c>
      <c r="I358" s="116">
        <v>1189.6500000000001</v>
      </c>
      <c r="J358" s="117"/>
      <c r="K358" s="91">
        <v>1189.6500000000001</v>
      </c>
      <c r="L358" s="91">
        <v>1189.6500000000001</v>
      </c>
      <c r="M358" s="116">
        <v>1189.6500000000001</v>
      </c>
      <c r="N358" s="117"/>
    </row>
    <row r="359" spans="1:14" ht="25.5" customHeight="1" x14ac:dyDescent="0.2">
      <c r="A359" s="39" t="s">
        <v>186</v>
      </c>
      <c r="B359" s="153" t="s">
        <v>187</v>
      </c>
      <c r="C359" s="154"/>
      <c r="D359" s="154"/>
      <c r="E359" s="154"/>
      <c r="F359" s="154"/>
      <c r="G359" s="154"/>
      <c r="H359" s="89">
        <v>0</v>
      </c>
      <c r="I359" s="155">
        <v>897.94</v>
      </c>
      <c r="J359" s="156"/>
      <c r="K359" s="89">
        <v>0</v>
      </c>
      <c r="L359" s="89">
        <v>0</v>
      </c>
      <c r="M359" s="155">
        <v>0</v>
      </c>
      <c r="N359" s="156"/>
    </row>
    <row r="360" spans="1:14" x14ac:dyDescent="0.2">
      <c r="A360" s="15" t="s">
        <v>76</v>
      </c>
      <c r="B360" s="122" t="s">
        <v>77</v>
      </c>
      <c r="C360" s="119"/>
      <c r="D360" s="119"/>
      <c r="E360" s="119"/>
      <c r="F360" s="119"/>
      <c r="G360" s="119"/>
      <c r="H360" s="90">
        <v>0</v>
      </c>
      <c r="I360" s="168">
        <v>897.94</v>
      </c>
      <c r="J360" s="167"/>
      <c r="K360" s="90">
        <v>0</v>
      </c>
      <c r="L360" s="90">
        <v>0</v>
      </c>
      <c r="M360" s="168">
        <v>0</v>
      </c>
      <c r="N360" s="167"/>
    </row>
    <row r="361" spans="1:14" x14ac:dyDescent="0.2">
      <c r="A361" s="16" t="s">
        <v>26</v>
      </c>
      <c r="B361" s="118" t="s">
        <v>27</v>
      </c>
      <c r="C361" s="119"/>
      <c r="D361" s="119"/>
      <c r="E361" s="119"/>
      <c r="F361" s="119"/>
      <c r="G361" s="119"/>
      <c r="H361" s="91">
        <v>0</v>
      </c>
      <c r="I361" s="166">
        <v>897.94</v>
      </c>
      <c r="J361" s="167"/>
      <c r="K361" s="91">
        <v>0</v>
      </c>
      <c r="L361" s="91">
        <v>0</v>
      </c>
      <c r="M361" s="166">
        <v>0</v>
      </c>
      <c r="N361" s="167"/>
    </row>
    <row r="362" spans="1:14" x14ac:dyDescent="0.2">
      <c r="A362" s="16" t="s">
        <v>61</v>
      </c>
      <c r="B362" s="118" t="s">
        <v>62</v>
      </c>
      <c r="C362" s="119"/>
      <c r="D362" s="119"/>
      <c r="E362" s="119"/>
      <c r="F362" s="119"/>
      <c r="G362" s="119"/>
      <c r="H362" s="93">
        <v>0</v>
      </c>
      <c r="I362" s="98"/>
      <c r="J362" s="102">
        <v>897.94</v>
      </c>
      <c r="K362" s="91">
        <v>0</v>
      </c>
      <c r="L362" s="91">
        <v>0</v>
      </c>
      <c r="M362" s="98"/>
      <c r="N362" s="102">
        <v>0</v>
      </c>
    </row>
    <row r="363" spans="1:14" ht="39" thickBot="1" x14ac:dyDescent="0.25">
      <c r="A363" s="39" t="s">
        <v>188</v>
      </c>
      <c r="B363" s="153" t="s">
        <v>189</v>
      </c>
      <c r="C363" s="154"/>
      <c r="D363" s="154"/>
      <c r="E363" s="154"/>
      <c r="F363" s="154"/>
      <c r="G363" s="154"/>
      <c r="H363" s="89">
        <v>0</v>
      </c>
      <c r="I363" s="155">
        <v>0</v>
      </c>
      <c r="J363" s="156"/>
      <c r="K363" s="89">
        <v>2170.83</v>
      </c>
      <c r="L363" s="89">
        <v>2170.83</v>
      </c>
      <c r="M363" s="227">
        <v>2170.83</v>
      </c>
      <c r="N363" s="228"/>
    </row>
    <row r="364" spans="1:14" ht="13.15" customHeight="1" thickTop="1" x14ac:dyDescent="0.2">
      <c r="A364" s="15" t="s">
        <v>76</v>
      </c>
      <c r="B364" s="122" t="s">
        <v>77</v>
      </c>
      <c r="C364" s="119"/>
      <c r="D364" s="119"/>
      <c r="E364" s="119"/>
      <c r="F364" s="119"/>
      <c r="G364" s="119"/>
      <c r="H364" s="90">
        <v>0</v>
      </c>
      <c r="I364" s="123">
        <v>0</v>
      </c>
      <c r="J364" s="117"/>
      <c r="K364" s="90">
        <v>2170.83</v>
      </c>
      <c r="L364" s="90">
        <v>2170.83</v>
      </c>
      <c r="M364" s="229">
        <v>2170.83</v>
      </c>
      <c r="N364" s="230"/>
    </row>
    <row r="365" spans="1:14" ht="13.15" customHeight="1" x14ac:dyDescent="0.2">
      <c r="A365" s="16" t="s">
        <v>26</v>
      </c>
      <c r="B365" s="118" t="s">
        <v>27</v>
      </c>
      <c r="C365" s="119"/>
      <c r="D365" s="119"/>
      <c r="E365" s="119"/>
      <c r="F365" s="119"/>
      <c r="G365" s="119"/>
      <c r="H365" s="91">
        <v>0</v>
      </c>
      <c r="I365" s="166">
        <v>0</v>
      </c>
      <c r="J365" s="167"/>
      <c r="K365" s="91">
        <v>2170.83</v>
      </c>
      <c r="L365" s="91">
        <v>2170.83</v>
      </c>
      <c r="M365" s="166">
        <v>2170.83</v>
      </c>
      <c r="N365" s="167"/>
    </row>
    <row r="366" spans="1:14" ht="13.15" customHeight="1" x14ac:dyDescent="0.2">
      <c r="A366" s="16" t="s">
        <v>61</v>
      </c>
      <c r="B366" s="118" t="s">
        <v>62</v>
      </c>
      <c r="C366" s="119"/>
      <c r="D366" s="119"/>
      <c r="E366" s="119"/>
      <c r="F366" s="119"/>
      <c r="G366" s="119"/>
      <c r="H366" s="93">
        <v>0</v>
      </c>
      <c r="I366" s="98"/>
      <c r="J366" s="102">
        <v>0</v>
      </c>
      <c r="K366" s="91">
        <v>2170.83</v>
      </c>
      <c r="L366" s="91">
        <v>2170.0830000000001</v>
      </c>
      <c r="M366" s="98"/>
      <c r="N366" s="102">
        <v>2170.83</v>
      </c>
    </row>
    <row r="367" spans="1:14" ht="26.45" customHeight="1" x14ac:dyDescent="0.2">
      <c r="A367" s="40" t="s">
        <v>190</v>
      </c>
      <c r="B367" s="157" t="s">
        <v>191</v>
      </c>
      <c r="C367" s="157"/>
      <c r="D367" s="157"/>
      <c r="E367" s="157"/>
      <c r="F367" s="157"/>
      <c r="G367" s="157"/>
      <c r="H367" s="88">
        <f>H368+H372+H382</f>
        <v>55474.65</v>
      </c>
      <c r="I367" s="159">
        <f>I368+I372+I382</f>
        <v>127923.38</v>
      </c>
      <c r="J367" s="159"/>
      <c r="K367" s="88">
        <f>K368+K372+K382</f>
        <v>56000</v>
      </c>
      <c r="L367" s="88">
        <f>L368+L372+L382</f>
        <v>0</v>
      </c>
      <c r="M367" s="159">
        <f>M368+M372+M382</f>
        <v>0</v>
      </c>
      <c r="N367" s="159"/>
    </row>
    <row r="368" spans="1:14" ht="27.6" customHeight="1" x14ac:dyDescent="0.2">
      <c r="A368" s="39" t="s">
        <v>192</v>
      </c>
      <c r="B368" s="153" t="s">
        <v>193</v>
      </c>
      <c r="C368" s="154"/>
      <c r="D368" s="154"/>
      <c r="E368" s="154"/>
      <c r="F368" s="154"/>
      <c r="G368" s="154"/>
      <c r="H368" s="89">
        <v>6474.99</v>
      </c>
      <c r="I368" s="155">
        <v>68423.38</v>
      </c>
      <c r="J368" s="156"/>
      <c r="K368" s="89">
        <v>55000</v>
      </c>
      <c r="L368" s="89">
        <v>0</v>
      </c>
      <c r="M368" s="155">
        <v>0</v>
      </c>
      <c r="N368" s="156"/>
    </row>
    <row r="369" spans="1:14" x14ac:dyDescent="0.2">
      <c r="A369" s="15" t="s">
        <v>86</v>
      </c>
      <c r="B369" s="122" t="s">
        <v>87</v>
      </c>
      <c r="C369" s="119"/>
      <c r="D369" s="119"/>
      <c r="E369" s="119"/>
      <c r="F369" s="119"/>
      <c r="G369" s="119"/>
      <c r="H369" s="90">
        <v>6474.99</v>
      </c>
      <c r="I369" s="123">
        <v>68423.38</v>
      </c>
      <c r="J369" s="117"/>
      <c r="K369" s="90">
        <v>55000</v>
      </c>
      <c r="L369" s="90">
        <v>0</v>
      </c>
      <c r="M369" s="123">
        <v>0</v>
      </c>
      <c r="N369" s="117"/>
    </row>
    <row r="370" spans="1:14" x14ac:dyDescent="0.2">
      <c r="A370" s="16" t="s">
        <v>26</v>
      </c>
      <c r="B370" s="118" t="s">
        <v>27</v>
      </c>
      <c r="C370" s="119"/>
      <c r="D370" s="119"/>
      <c r="E370" s="119"/>
      <c r="F370" s="119"/>
      <c r="G370" s="119"/>
      <c r="H370" s="91">
        <v>6474.99</v>
      </c>
      <c r="I370" s="116">
        <v>68423.38</v>
      </c>
      <c r="J370" s="117"/>
      <c r="K370" s="91">
        <v>55000</v>
      </c>
      <c r="L370" s="91">
        <v>0</v>
      </c>
      <c r="M370" s="116">
        <v>0</v>
      </c>
      <c r="N370" s="117"/>
    </row>
    <row r="371" spans="1:14" x14ac:dyDescent="0.2">
      <c r="A371" s="16" t="s">
        <v>61</v>
      </c>
      <c r="B371" s="118" t="s">
        <v>62</v>
      </c>
      <c r="C371" s="119"/>
      <c r="D371" s="119"/>
      <c r="E371" s="119"/>
      <c r="F371" s="119"/>
      <c r="G371" s="119"/>
      <c r="H371" s="91">
        <v>6474.99</v>
      </c>
      <c r="I371" s="116">
        <v>68423.38</v>
      </c>
      <c r="J371" s="117"/>
      <c r="K371" s="91">
        <v>55000</v>
      </c>
      <c r="L371" s="91">
        <v>0</v>
      </c>
      <c r="M371" s="116">
        <v>0</v>
      </c>
      <c r="N371" s="117"/>
    </row>
    <row r="372" spans="1:14" ht="38.25" x14ac:dyDescent="0.2">
      <c r="A372" s="39" t="s">
        <v>194</v>
      </c>
      <c r="B372" s="153" t="s">
        <v>195</v>
      </c>
      <c r="C372" s="154"/>
      <c r="D372" s="154"/>
      <c r="E372" s="154"/>
      <c r="F372" s="154"/>
      <c r="G372" s="154"/>
      <c r="H372" s="89">
        <v>44925.01</v>
      </c>
      <c r="I372" s="155">
        <v>57500</v>
      </c>
      <c r="J372" s="156"/>
      <c r="K372" s="89">
        <v>0</v>
      </c>
      <c r="L372" s="89">
        <v>0</v>
      </c>
      <c r="M372" s="155">
        <v>0</v>
      </c>
      <c r="N372" s="156"/>
    </row>
    <row r="373" spans="1:14" x14ac:dyDescent="0.2">
      <c r="A373" s="15" t="s">
        <v>76</v>
      </c>
      <c r="B373" s="122" t="s">
        <v>77</v>
      </c>
      <c r="C373" s="119"/>
      <c r="D373" s="119"/>
      <c r="E373" s="119"/>
      <c r="F373" s="119"/>
      <c r="G373" s="119"/>
      <c r="H373" s="90">
        <v>19925.009999999998</v>
      </c>
      <c r="I373" s="123">
        <v>27500</v>
      </c>
      <c r="J373" s="117"/>
      <c r="K373" s="90">
        <v>0</v>
      </c>
      <c r="L373" s="90">
        <v>0</v>
      </c>
      <c r="M373" s="123">
        <v>0</v>
      </c>
      <c r="N373" s="117"/>
    </row>
    <row r="374" spans="1:14" x14ac:dyDescent="0.2">
      <c r="A374" s="16" t="s">
        <v>26</v>
      </c>
      <c r="B374" s="118" t="s">
        <v>27</v>
      </c>
      <c r="C374" s="119"/>
      <c r="D374" s="119"/>
      <c r="E374" s="119"/>
      <c r="F374" s="119"/>
      <c r="G374" s="119"/>
      <c r="H374" s="91">
        <v>8181.88</v>
      </c>
      <c r="I374" s="116">
        <v>27500</v>
      </c>
      <c r="J374" s="117"/>
      <c r="K374" s="91">
        <v>0</v>
      </c>
      <c r="L374" s="91">
        <v>0</v>
      </c>
      <c r="M374" s="116">
        <v>0</v>
      </c>
      <c r="N374" s="117"/>
    </row>
    <row r="375" spans="1:14" x14ac:dyDescent="0.2">
      <c r="A375" s="16" t="s">
        <v>61</v>
      </c>
      <c r="B375" s="118" t="s">
        <v>62</v>
      </c>
      <c r="C375" s="119"/>
      <c r="D375" s="119"/>
      <c r="E375" s="119"/>
      <c r="F375" s="119"/>
      <c r="G375" s="119"/>
      <c r="H375" s="91">
        <v>8181.88</v>
      </c>
      <c r="I375" s="116">
        <v>27500</v>
      </c>
      <c r="J375" s="117"/>
      <c r="K375" s="91">
        <v>0</v>
      </c>
      <c r="L375" s="91">
        <v>0</v>
      </c>
      <c r="M375" s="116">
        <v>0</v>
      </c>
      <c r="N375" s="117"/>
    </row>
    <row r="376" spans="1:14" x14ac:dyDescent="0.2">
      <c r="A376" s="16" t="s">
        <v>28</v>
      </c>
      <c r="B376" s="118" t="s">
        <v>29</v>
      </c>
      <c r="C376" s="119"/>
      <c r="D376" s="119"/>
      <c r="E376" s="119"/>
      <c r="F376" s="119"/>
      <c r="G376" s="119"/>
      <c r="H376" s="91">
        <v>11743.13</v>
      </c>
      <c r="I376" s="116">
        <v>0</v>
      </c>
      <c r="J376" s="117"/>
      <c r="K376" s="91">
        <v>0</v>
      </c>
      <c r="L376" s="91">
        <v>0</v>
      </c>
      <c r="M376" s="116">
        <v>0</v>
      </c>
      <c r="N376" s="117"/>
    </row>
    <row r="377" spans="1:14" x14ac:dyDescent="0.2">
      <c r="A377" s="16" t="s">
        <v>71</v>
      </c>
      <c r="B377" s="118" t="s">
        <v>72</v>
      </c>
      <c r="C377" s="119"/>
      <c r="D377" s="119"/>
      <c r="E377" s="119"/>
      <c r="F377" s="119"/>
      <c r="G377" s="119"/>
      <c r="H377" s="91">
        <v>11743.13</v>
      </c>
      <c r="I377" s="116">
        <v>0</v>
      </c>
      <c r="J377" s="117"/>
      <c r="K377" s="91">
        <v>0</v>
      </c>
      <c r="L377" s="91">
        <v>0</v>
      </c>
      <c r="M377" s="116">
        <v>0</v>
      </c>
      <c r="N377" s="117"/>
    </row>
    <row r="378" spans="1:14" x14ac:dyDescent="0.2">
      <c r="A378" s="15" t="s">
        <v>94</v>
      </c>
      <c r="B378" s="122" t="s">
        <v>95</v>
      </c>
      <c r="C378" s="119"/>
      <c r="D378" s="119"/>
      <c r="E378" s="119"/>
      <c r="F378" s="119"/>
      <c r="G378" s="119"/>
      <c r="H378" s="90">
        <v>25000</v>
      </c>
      <c r="I378" s="123">
        <v>30000</v>
      </c>
      <c r="J378" s="117"/>
      <c r="K378" s="90">
        <v>0</v>
      </c>
      <c r="L378" s="90">
        <v>0</v>
      </c>
      <c r="M378" s="123">
        <v>0</v>
      </c>
      <c r="N378" s="117"/>
    </row>
    <row r="379" spans="1:14" ht="13.5" thickBot="1" x14ac:dyDescent="0.25">
      <c r="A379" s="16" t="s">
        <v>26</v>
      </c>
      <c r="B379" s="118" t="s">
        <v>27</v>
      </c>
      <c r="C379" s="119"/>
      <c r="D379" s="119"/>
      <c r="E379" s="119"/>
      <c r="F379" s="119"/>
      <c r="G379" s="119"/>
      <c r="H379" s="91">
        <v>25000</v>
      </c>
      <c r="I379" s="116">
        <v>30000</v>
      </c>
      <c r="J379" s="117"/>
      <c r="K379" s="91">
        <v>0</v>
      </c>
      <c r="L379" s="91">
        <v>0</v>
      </c>
      <c r="M379" s="116">
        <v>0</v>
      </c>
      <c r="N379" s="117"/>
    </row>
    <row r="380" spans="1:14" ht="37.5" customHeight="1" thickTop="1" thickBot="1" x14ac:dyDescent="0.25">
      <c r="A380" s="23" t="s">
        <v>13</v>
      </c>
      <c r="B380" s="105" t="s">
        <v>14</v>
      </c>
      <c r="C380" s="106"/>
      <c r="D380" s="106"/>
      <c r="E380" s="106"/>
      <c r="F380" s="106"/>
      <c r="G380" s="106"/>
      <c r="H380" s="56" t="s">
        <v>15</v>
      </c>
      <c r="I380" s="107" t="s">
        <v>16</v>
      </c>
      <c r="J380" s="108"/>
      <c r="K380" s="56" t="s">
        <v>17</v>
      </c>
      <c r="L380" s="56" t="s">
        <v>18</v>
      </c>
      <c r="M380" s="107" t="s">
        <v>19</v>
      </c>
      <c r="N380" s="108"/>
    </row>
    <row r="381" spans="1:14" ht="13.5" thickTop="1" x14ac:dyDescent="0.2">
      <c r="A381" s="16" t="s">
        <v>61</v>
      </c>
      <c r="B381" s="118" t="s">
        <v>62</v>
      </c>
      <c r="C381" s="119"/>
      <c r="D381" s="119"/>
      <c r="E381" s="119"/>
      <c r="F381" s="119"/>
      <c r="G381" s="119"/>
      <c r="H381" s="91">
        <v>25000</v>
      </c>
      <c r="I381" s="116">
        <v>30000</v>
      </c>
      <c r="J381" s="117"/>
      <c r="K381" s="91">
        <v>0</v>
      </c>
      <c r="L381" s="91">
        <v>0</v>
      </c>
      <c r="M381" s="116">
        <v>0</v>
      </c>
      <c r="N381" s="117"/>
    </row>
    <row r="382" spans="1:14" ht="27" customHeight="1" x14ac:dyDescent="0.2">
      <c r="A382" s="39" t="s">
        <v>196</v>
      </c>
      <c r="B382" s="153" t="s">
        <v>197</v>
      </c>
      <c r="C382" s="154"/>
      <c r="D382" s="154"/>
      <c r="E382" s="154"/>
      <c r="F382" s="154"/>
      <c r="G382" s="154"/>
      <c r="H382" s="89">
        <v>4074.65</v>
      </c>
      <c r="I382" s="155">
        <v>2000</v>
      </c>
      <c r="J382" s="156"/>
      <c r="K382" s="89">
        <v>1000</v>
      </c>
      <c r="L382" s="89">
        <v>0</v>
      </c>
      <c r="M382" s="155">
        <v>0</v>
      </c>
      <c r="N382" s="156"/>
    </row>
    <row r="383" spans="1:14" x14ac:dyDescent="0.2">
      <c r="A383" s="15" t="s">
        <v>106</v>
      </c>
      <c r="B383" s="122" t="s">
        <v>107</v>
      </c>
      <c r="C383" s="119"/>
      <c r="D383" s="119"/>
      <c r="E383" s="119"/>
      <c r="F383" s="119"/>
      <c r="G383" s="119"/>
      <c r="H383" s="90">
        <v>4074.65</v>
      </c>
      <c r="I383" s="123">
        <v>2000</v>
      </c>
      <c r="J383" s="117"/>
      <c r="K383" s="90">
        <v>1000</v>
      </c>
      <c r="L383" s="90">
        <v>0</v>
      </c>
      <c r="M383" s="123">
        <v>0</v>
      </c>
      <c r="N383" s="117"/>
    </row>
    <row r="384" spans="1:14" x14ac:dyDescent="0.2">
      <c r="A384" s="16" t="s">
        <v>26</v>
      </c>
      <c r="B384" s="118" t="s">
        <v>27</v>
      </c>
      <c r="C384" s="119"/>
      <c r="D384" s="119"/>
      <c r="E384" s="119"/>
      <c r="F384" s="119"/>
      <c r="G384" s="119"/>
      <c r="H384" s="91">
        <v>4074.65</v>
      </c>
      <c r="I384" s="116">
        <v>2000</v>
      </c>
      <c r="J384" s="117"/>
      <c r="K384" s="91">
        <v>1000</v>
      </c>
      <c r="L384" s="91">
        <v>0</v>
      </c>
      <c r="M384" s="116">
        <v>0</v>
      </c>
      <c r="N384" s="117"/>
    </row>
    <row r="385" spans="1:14" x14ac:dyDescent="0.2">
      <c r="A385" s="16" t="s">
        <v>61</v>
      </c>
      <c r="B385" s="118" t="s">
        <v>62</v>
      </c>
      <c r="C385" s="119"/>
      <c r="D385" s="119"/>
      <c r="E385" s="119"/>
      <c r="F385" s="119"/>
      <c r="G385" s="119"/>
      <c r="H385" s="91">
        <v>4074.65</v>
      </c>
      <c r="I385" s="116">
        <v>2000</v>
      </c>
      <c r="J385" s="117"/>
      <c r="K385" s="91">
        <v>1000</v>
      </c>
      <c r="L385" s="91">
        <v>0</v>
      </c>
      <c r="M385" s="116">
        <v>0</v>
      </c>
      <c r="N385" s="117"/>
    </row>
    <row r="386" spans="1:14" ht="25.5" customHeight="1" x14ac:dyDescent="0.2">
      <c r="A386" s="40" t="s">
        <v>198</v>
      </c>
      <c r="B386" s="157" t="s">
        <v>199</v>
      </c>
      <c r="C386" s="158"/>
      <c r="D386" s="158"/>
      <c r="E386" s="158"/>
      <c r="F386" s="158"/>
      <c r="G386" s="158"/>
      <c r="H386" s="88">
        <f>H387+H391+H397</f>
        <v>55335.4</v>
      </c>
      <c r="I386" s="159">
        <f>I387+I391+I397</f>
        <v>46518.41</v>
      </c>
      <c r="J386" s="160"/>
      <c r="K386" s="88">
        <f>K387+K391+K397</f>
        <v>0</v>
      </c>
      <c r="L386" s="88">
        <f>L387+L391+L397</f>
        <v>0</v>
      </c>
      <c r="M386" s="159">
        <f>M387+M391+M397</f>
        <v>0</v>
      </c>
      <c r="N386" s="160"/>
    </row>
    <row r="387" spans="1:14" ht="27" customHeight="1" x14ac:dyDescent="0.2">
      <c r="A387" s="39" t="s">
        <v>200</v>
      </c>
      <c r="B387" s="153" t="s">
        <v>201</v>
      </c>
      <c r="C387" s="154"/>
      <c r="D387" s="154"/>
      <c r="E387" s="154"/>
      <c r="F387" s="154"/>
      <c r="G387" s="154"/>
      <c r="H387" s="89">
        <v>3657.9</v>
      </c>
      <c r="I387" s="155">
        <v>6000</v>
      </c>
      <c r="J387" s="156"/>
      <c r="K387" s="89">
        <v>0</v>
      </c>
      <c r="L387" s="89">
        <v>0</v>
      </c>
      <c r="M387" s="155">
        <v>0</v>
      </c>
      <c r="N387" s="156"/>
    </row>
    <row r="388" spans="1:14" x14ac:dyDescent="0.2">
      <c r="A388" s="15" t="s">
        <v>86</v>
      </c>
      <c r="B388" s="122" t="s">
        <v>87</v>
      </c>
      <c r="C388" s="119"/>
      <c r="D388" s="119"/>
      <c r="E388" s="119"/>
      <c r="F388" s="119"/>
      <c r="G388" s="119"/>
      <c r="H388" s="90">
        <v>3657.9</v>
      </c>
      <c r="I388" s="123">
        <v>6000</v>
      </c>
      <c r="J388" s="117"/>
      <c r="K388" s="90">
        <v>0</v>
      </c>
      <c r="L388" s="90">
        <v>0</v>
      </c>
      <c r="M388" s="123">
        <v>0</v>
      </c>
      <c r="N388" s="117"/>
    </row>
    <row r="389" spans="1:14" x14ac:dyDescent="0.2">
      <c r="A389" s="16" t="s">
        <v>26</v>
      </c>
      <c r="B389" s="118" t="s">
        <v>27</v>
      </c>
      <c r="C389" s="119"/>
      <c r="D389" s="119"/>
      <c r="E389" s="119"/>
      <c r="F389" s="119"/>
      <c r="G389" s="119"/>
      <c r="H389" s="91">
        <v>3657.9</v>
      </c>
      <c r="I389" s="116">
        <v>6000</v>
      </c>
      <c r="J389" s="117"/>
      <c r="K389" s="91">
        <v>0</v>
      </c>
      <c r="L389" s="91">
        <v>0</v>
      </c>
      <c r="M389" s="116">
        <v>0</v>
      </c>
      <c r="N389" s="117"/>
    </row>
    <row r="390" spans="1:14" x14ac:dyDescent="0.2">
      <c r="A390" s="16" t="s">
        <v>61</v>
      </c>
      <c r="B390" s="118" t="s">
        <v>62</v>
      </c>
      <c r="C390" s="119"/>
      <c r="D390" s="119"/>
      <c r="E390" s="119"/>
      <c r="F390" s="119"/>
      <c r="G390" s="119"/>
      <c r="H390" s="91">
        <v>3657.9</v>
      </c>
      <c r="I390" s="116">
        <v>6000</v>
      </c>
      <c r="J390" s="117"/>
      <c r="K390" s="91">
        <v>0</v>
      </c>
      <c r="L390" s="91">
        <v>0</v>
      </c>
      <c r="M390" s="116">
        <v>0</v>
      </c>
      <c r="N390" s="117"/>
    </row>
    <row r="391" spans="1:14" ht="26.45" customHeight="1" x14ac:dyDescent="0.2">
      <c r="A391" s="39" t="s">
        <v>202</v>
      </c>
      <c r="B391" s="153" t="s">
        <v>203</v>
      </c>
      <c r="C391" s="154"/>
      <c r="D391" s="154"/>
      <c r="E391" s="154"/>
      <c r="F391" s="154"/>
      <c r="G391" s="154"/>
      <c r="H391" s="89">
        <v>0</v>
      </c>
      <c r="I391" s="155">
        <v>40518.410000000003</v>
      </c>
      <c r="J391" s="156"/>
      <c r="K391" s="89">
        <v>0</v>
      </c>
      <c r="L391" s="89">
        <v>0</v>
      </c>
      <c r="M391" s="155">
        <v>0</v>
      </c>
      <c r="N391" s="156"/>
    </row>
    <row r="392" spans="1:14" x14ac:dyDescent="0.2">
      <c r="A392" s="15" t="s">
        <v>76</v>
      </c>
      <c r="B392" s="122" t="s">
        <v>77</v>
      </c>
      <c r="C392" s="119"/>
      <c r="D392" s="119"/>
      <c r="E392" s="119"/>
      <c r="F392" s="119"/>
      <c r="G392" s="119"/>
      <c r="H392" s="90">
        <v>0</v>
      </c>
      <c r="I392" s="123">
        <v>40518.410000000003</v>
      </c>
      <c r="J392" s="117"/>
      <c r="K392" s="90">
        <v>0</v>
      </c>
      <c r="L392" s="90">
        <v>0</v>
      </c>
      <c r="M392" s="123">
        <v>0</v>
      </c>
      <c r="N392" s="117"/>
    </row>
    <row r="393" spans="1:14" x14ac:dyDescent="0.2">
      <c r="A393" s="16" t="s">
        <v>26</v>
      </c>
      <c r="B393" s="118" t="s">
        <v>27</v>
      </c>
      <c r="C393" s="119"/>
      <c r="D393" s="119"/>
      <c r="E393" s="119"/>
      <c r="F393" s="119"/>
      <c r="G393" s="119"/>
      <c r="H393" s="91">
        <v>0</v>
      </c>
      <c r="I393" s="116">
        <v>248.85</v>
      </c>
      <c r="J393" s="117"/>
      <c r="K393" s="91">
        <v>0</v>
      </c>
      <c r="L393" s="91">
        <v>0</v>
      </c>
      <c r="M393" s="116">
        <v>0</v>
      </c>
      <c r="N393" s="117"/>
    </row>
    <row r="394" spans="1:14" x14ac:dyDescent="0.2">
      <c r="A394" s="16" t="s">
        <v>61</v>
      </c>
      <c r="B394" s="118" t="s">
        <v>62</v>
      </c>
      <c r="C394" s="119"/>
      <c r="D394" s="119"/>
      <c r="E394" s="119"/>
      <c r="F394" s="119"/>
      <c r="G394" s="119"/>
      <c r="H394" s="91">
        <v>0</v>
      </c>
      <c r="I394" s="116">
        <v>248.85</v>
      </c>
      <c r="J394" s="117"/>
      <c r="K394" s="91">
        <v>0</v>
      </c>
      <c r="L394" s="91">
        <v>0</v>
      </c>
      <c r="M394" s="116">
        <v>0</v>
      </c>
      <c r="N394" s="117"/>
    </row>
    <row r="395" spans="1:14" x14ac:dyDescent="0.2">
      <c r="A395" s="16" t="s">
        <v>28</v>
      </c>
      <c r="B395" s="118" t="s">
        <v>29</v>
      </c>
      <c r="C395" s="119"/>
      <c r="D395" s="119"/>
      <c r="E395" s="119"/>
      <c r="F395" s="119"/>
      <c r="G395" s="119"/>
      <c r="H395" s="91">
        <v>0</v>
      </c>
      <c r="I395" s="116">
        <v>40269.56</v>
      </c>
      <c r="J395" s="117"/>
      <c r="K395" s="91">
        <v>0</v>
      </c>
      <c r="L395" s="91">
        <v>0</v>
      </c>
      <c r="M395" s="116">
        <v>0</v>
      </c>
      <c r="N395" s="117"/>
    </row>
    <row r="396" spans="1:14" x14ac:dyDescent="0.2">
      <c r="A396" s="16" t="s">
        <v>69</v>
      </c>
      <c r="B396" s="118" t="s">
        <v>70</v>
      </c>
      <c r="C396" s="119"/>
      <c r="D396" s="119"/>
      <c r="E396" s="119"/>
      <c r="F396" s="119"/>
      <c r="G396" s="119"/>
      <c r="H396" s="91">
        <v>0</v>
      </c>
      <c r="I396" s="116">
        <v>40269.56</v>
      </c>
      <c r="J396" s="117"/>
      <c r="K396" s="91">
        <v>0</v>
      </c>
      <c r="L396" s="91">
        <v>0</v>
      </c>
      <c r="M396" s="116">
        <v>0</v>
      </c>
      <c r="N396" s="117"/>
    </row>
    <row r="397" spans="1:14" ht="26.45" customHeight="1" x14ac:dyDescent="0.2">
      <c r="A397" s="39" t="s">
        <v>204</v>
      </c>
      <c r="B397" s="153" t="s">
        <v>205</v>
      </c>
      <c r="C397" s="154"/>
      <c r="D397" s="154"/>
      <c r="E397" s="154"/>
      <c r="F397" s="154"/>
      <c r="G397" s="154"/>
      <c r="H397" s="89">
        <v>51677.5</v>
      </c>
      <c r="I397" s="155">
        <v>0</v>
      </c>
      <c r="J397" s="156"/>
      <c r="K397" s="89">
        <v>0</v>
      </c>
      <c r="L397" s="89">
        <v>0</v>
      </c>
      <c r="M397" s="155">
        <v>0</v>
      </c>
      <c r="N397" s="156"/>
    </row>
    <row r="398" spans="1:14" x14ac:dyDescent="0.2">
      <c r="A398" s="15" t="s">
        <v>76</v>
      </c>
      <c r="B398" s="122" t="s">
        <v>77</v>
      </c>
      <c r="C398" s="119"/>
      <c r="D398" s="119"/>
      <c r="E398" s="119"/>
      <c r="F398" s="119"/>
      <c r="G398" s="119"/>
      <c r="H398" s="90">
        <v>31161.5</v>
      </c>
      <c r="I398" s="123">
        <v>0</v>
      </c>
      <c r="J398" s="117"/>
      <c r="K398" s="90">
        <v>0</v>
      </c>
      <c r="L398" s="90">
        <v>0</v>
      </c>
      <c r="M398" s="123">
        <v>0</v>
      </c>
      <c r="N398" s="117"/>
    </row>
    <row r="399" spans="1:14" x14ac:dyDescent="0.2">
      <c r="A399" s="16" t="s">
        <v>28</v>
      </c>
      <c r="B399" s="118" t="s">
        <v>29</v>
      </c>
      <c r="C399" s="119"/>
      <c r="D399" s="119"/>
      <c r="E399" s="119"/>
      <c r="F399" s="119"/>
      <c r="G399" s="119"/>
      <c r="H399" s="91">
        <v>31161.5</v>
      </c>
      <c r="I399" s="116">
        <v>0</v>
      </c>
      <c r="J399" s="117"/>
      <c r="K399" s="91">
        <v>0</v>
      </c>
      <c r="L399" s="91">
        <v>0</v>
      </c>
      <c r="M399" s="116">
        <v>0</v>
      </c>
      <c r="N399" s="117"/>
    </row>
    <row r="400" spans="1:14" x14ac:dyDescent="0.2">
      <c r="A400" s="16" t="s">
        <v>71</v>
      </c>
      <c r="B400" s="118" t="s">
        <v>72</v>
      </c>
      <c r="C400" s="119"/>
      <c r="D400" s="119"/>
      <c r="E400" s="119"/>
      <c r="F400" s="119"/>
      <c r="G400" s="119"/>
      <c r="H400" s="91">
        <v>31161.5</v>
      </c>
      <c r="I400" s="116">
        <v>0</v>
      </c>
      <c r="J400" s="117"/>
      <c r="K400" s="91">
        <v>0</v>
      </c>
      <c r="L400" s="91">
        <v>0</v>
      </c>
      <c r="M400" s="116">
        <v>0</v>
      </c>
      <c r="N400" s="117"/>
    </row>
    <row r="401" spans="1:14" x14ac:dyDescent="0.2">
      <c r="A401" s="15" t="s">
        <v>94</v>
      </c>
      <c r="B401" s="122" t="s">
        <v>95</v>
      </c>
      <c r="C401" s="119"/>
      <c r="D401" s="119"/>
      <c r="E401" s="119"/>
      <c r="F401" s="119"/>
      <c r="G401" s="119"/>
      <c r="H401" s="90">
        <v>20516</v>
      </c>
      <c r="I401" s="123">
        <v>0</v>
      </c>
      <c r="J401" s="117"/>
      <c r="K401" s="90">
        <v>0</v>
      </c>
      <c r="L401" s="90">
        <v>0</v>
      </c>
      <c r="M401" s="123">
        <v>0</v>
      </c>
      <c r="N401" s="117"/>
    </row>
    <row r="402" spans="1:14" x14ac:dyDescent="0.2">
      <c r="A402" s="16" t="s">
        <v>28</v>
      </c>
      <c r="B402" s="118" t="s">
        <v>29</v>
      </c>
      <c r="C402" s="119"/>
      <c r="D402" s="119"/>
      <c r="E402" s="119"/>
      <c r="F402" s="119"/>
      <c r="G402" s="119"/>
      <c r="H402" s="91">
        <v>20516</v>
      </c>
      <c r="I402" s="116">
        <v>0</v>
      </c>
      <c r="J402" s="117"/>
      <c r="K402" s="91">
        <v>0</v>
      </c>
      <c r="L402" s="91">
        <v>0</v>
      </c>
      <c r="M402" s="116">
        <v>0</v>
      </c>
      <c r="N402" s="117"/>
    </row>
    <row r="403" spans="1:14" x14ac:dyDescent="0.2">
      <c r="A403" s="16" t="s">
        <v>71</v>
      </c>
      <c r="B403" s="118" t="s">
        <v>72</v>
      </c>
      <c r="C403" s="119"/>
      <c r="D403" s="119"/>
      <c r="E403" s="119"/>
      <c r="F403" s="119"/>
      <c r="G403" s="119"/>
      <c r="H403" s="91">
        <v>20516</v>
      </c>
      <c r="I403" s="116">
        <v>0</v>
      </c>
      <c r="J403" s="117"/>
      <c r="K403" s="91">
        <v>0</v>
      </c>
      <c r="L403" s="91">
        <v>0</v>
      </c>
      <c r="M403" s="116">
        <v>0</v>
      </c>
      <c r="N403" s="117"/>
    </row>
    <row r="404" spans="1:14" ht="25.5" customHeight="1" x14ac:dyDescent="0.2">
      <c r="A404" s="40" t="s">
        <v>206</v>
      </c>
      <c r="B404" s="157" t="s">
        <v>207</v>
      </c>
      <c r="C404" s="158"/>
      <c r="D404" s="158"/>
      <c r="E404" s="158"/>
      <c r="F404" s="158"/>
      <c r="G404" s="158"/>
      <c r="H404" s="88">
        <f>H405+H418+H425</f>
        <v>32533.85</v>
      </c>
      <c r="I404" s="159">
        <f>I405+I418+I425</f>
        <v>12316.08</v>
      </c>
      <c r="J404" s="160"/>
      <c r="K404" s="88">
        <f>K405+K418+K425</f>
        <v>4430</v>
      </c>
      <c r="L404" s="88">
        <f>L405+L418+L425</f>
        <v>3430</v>
      </c>
      <c r="M404" s="159">
        <f>M405+M418+M425</f>
        <v>3430</v>
      </c>
      <c r="N404" s="160"/>
    </row>
    <row r="405" spans="1:14" ht="26.45" customHeight="1" x14ac:dyDescent="0.2">
      <c r="A405" s="39" t="s">
        <v>208</v>
      </c>
      <c r="B405" s="153" t="s">
        <v>209</v>
      </c>
      <c r="C405" s="154"/>
      <c r="D405" s="154"/>
      <c r="E405" s="154"/>
      <c r="F405" s="154"/>
      <c r="G405" s="154"/>
      <c r="H405" s="89">
        <v>21583.71</v>
      </c>
      <c r="I405" s="155">
        <v>11686.08</v>
      </c>
      <c r="J405" s="156"/>
      <c r="K405" s="89">
        <v>3800</v>
      </c>
      <c r="L405" s="89">
        <v>2800</v>
      </c>
      <c r="M405" s="155">
        <v>2800</v>
      </c>
      <c r="N405" s="156"/>
    </row>
    <row r="406" spans="1:14" x14ac:dyDescent="0.2">
      <c r="A406" s="15" t="s">
        <v>80</v>
      </c>
      <c r="B406" s="122" t="s">
        <v>81</v>
      </c>
      <c r="C406" s="119"/>
      <c r="D406" s="119"/>
      <c r="E406" s="119"/>
      <c r="F406" s="119"/>
      <c r="G406" s="119"/>
      <c r="H406" s="90">
        <v>95.96</v>
      </c>
      <c r="I406" s="123">
        <v>1400</v>
      </c>
      <c r="J406" s="117"/>
      <c r="K406" s="90">
        <v>1400</v>
      </c>
      <c r="L406" s="90">
        <v>1400</v>
      </c>
      <c r="M406" s="123">
        <v>1400</v>
      </c>
      <c r="N406" s="117"/>
    </row>
    <row r="407" spans="1:14" x14ac:dyDescent="0.2">
      <c r="A407" s="16" t="s">
        <v>28</v>
      </c>
      <c r="B407" s="118" t="s">
        <v>29</v>
      </c>
      <c r="C407" s="119"/>
      <c r="D407" s="119"/>
      <c r="E407" s="119"/>
      <c r="F407" s="119"/>
      <c r="G407" s="119"/>
      <c r="H407" s="91">
        <v>95.96</v>
      </c>
      <c r="I407" s="116">
        <v>1400</v>
      </c>
      <c r="J407" s="117"/>
      <c r="K407" s="91">
        <v>1400</v>
      </c>
      <c r="L407" s="91">
        <v>1400</v>
      </c>
      <c r="M407" s="116">
        <v>1400</v>
      </c>
      <c r="N407" s="117"/>
    </row>
    <row r="408" spans="1:14" x14ac:dyDescent="0.2">
      <c r="A408" s="16" t="s">
        <v>69</v>
      </c>
      <c r="B408" s="118" t="s">
        <v>70</v>
      </c>
      <c r="C408" s="119"/>
      <c r="D408" s="119"/>
      <c r="E408" s="119"/>
      <c r="F408" s="119"/>
      <c r="G408" s="119"/>
      <c r="H408" s="91">
        <v>95.96</v>
      </c>
      <c r="I408" s="116">
        <v>1400</v>
      </c>
      <c r="J408" s="117"/>
      <c r="K408" s="91">
        <v>1400</v>
      </c>
      <c r="L408" s="91">
        <v>1400</v>
      </c>
      <c r="M408" s="116">
        <v>1400</v>
      </c>
      <c r="N408" s="117"/>
    </row>
    <row r="409" spans="1:14" x14ac:dyDescent="0.2">
      <c r="A409" s="15" t="s">
        <v>84</v>
      </c>
      <c r="B409" s="122" t="s">
        <v>85</v>
      </c>
      <c r="C409" s="119"/>
      <c r="D409" s="119"/>
      <c r="E409" s="119"/>
      <c r="F409" s="119"/>
      <c r="G409" s="119"/>
      <c r="H409" s="90">
        <v>12557.57</v>
      </c>
      <c r="I409" s="123">
        <v>1465.86</v>
      </c>
      <c r="J409" s="117"/>
      <c r="K409" s="90">
        <v>1400</v>
      </c>
      <c r="L409" s="90">
        <v>1400</v>
      </c>
      <c r="M409" s="123">
        <v>1400</v>
      </c>
      <c r="N409" s="117"/>
    </row>
    <row r="410" spans="1:14" x14ac:dyDescent="0.2">
      <c r="A410" s="16" t="s">
        <v>28</v>
      </c>
      <c r="B410" s="118" t="s">
        <v>29</v>
      </c>
      <c r="C410" s="119"/>
      <c r="D410" s="119"/>
      <c r="E410" s="119"/>
      <c r="F410" s="119"/>
      <c r="G410" s="119"/>
      <c r="H410" s="91">
        <v>12555.57</v>
      </c>
      <c r="I410" s="116">
        <v>1465.86</v>
      </c>
      <c r="J410" s="117"/>
      <c r="K410" s="91">
        <v>1400</v>
      </c>
      <c r="L410" s="91">
        <v>1400</v>
      </c>
      <c r="M410" s="116">
        <v>1400</v>
      </c>
      <c r="N410" s="117"/>
    </row>
    <row r="411" spans="1:14" x14ac:dyDescent="0.2">
      <c r="A411" s="16" t="s">
        <v>69</v>
      </c>
      <c r="B411" s="118" t="s">
        <v>70</v>
      </c>
      <c r="C411" s="119"/>
      <c r="D411" s="119"/>
      <c r="E411" s="119"/>
      <c r="F411" s="119"/>
      <c r="G411" s="119"/>
      <c r="H411" s="91">
        <v>12555.57</v>
      </c>
      <c r="I411" s="116">
        <v>1465.86</v>
      </c>
      <c r="J411" s="117"/>
      <c r="K411" s="91">
        <v>1400</v>
      </c>
      <c r="L411" s="91">
        <v>1400</v>
      </c>
      <c r="M411" s="116">
        <v>1400</v>
      </c>
      <c r="N411" s="117"/>
    </row>
    <row r="412" spans="1:14" x14ac:dyDescent="0.2">
      <c r="A412" s="15" t="s">
        <v>86</v>
      </c>
      <c r="B412" s="122" t="s">
        <v>87</v>
      </c>
      <c r="C412" s="119"/>
      <c r="D412" s="119"/>
      <c r="E412" s="119"/>
      <c r="F412" s="119"/>
      <c r="G412" s="119"/>
      <c r="H412" s="90">
        <v>3312.5</v>
      </c>
      <c r="I412" s="123">
        <v>3762.5</v>
      </c>
      <c r="J412" s="117"/>
      <c r="K412" s="90">
        <v>0</v>
      </c>
      <c r="L412" s="90">
        <v>0</v>
      </c>
      <c r="M412" s="123">
        <v>0</v>
      </c>
      <c r="N412" s="117"/>
    </row>
    <row r="413" spans="1:14" x14ac:dyDescent="0.2">
      <c r="A413" s="16" t="s">
        <v>28</v>
      </c>
      <c r="B413" s="118" t="s">
        <v>29</v>
      </c>
      <c r="C413" s="119"/>
      <c r="D413" s="119"/>
      <c r="E413" s="119"/>
      <c r="F413" s="119"/>
      <c r="G413" s="119"/>
      <c r="H413" s="91">
        <v>3312.5</v>
      </c>
      <c r="I413" s="116">
        <v>3762.5</v>
      </c>
      <c r="J413" s="117"/>
      <c r="K413" s="91">
        <v>0</v>
      </c>
      <c r="L413" s="91">
        <v>0</v>
      </c>
      <c r="M413" s="116">
        <v>0</v>
      </c>
      <c r="N413" s="117"/>
    </row>
    <row r="414" spans="1:14" x14ac:dyDescent="0.2">
      <c r="A414" s="16" t="s">
        <v>69</v>
      </c>
      <c r="B414" s="118" t="s">
        <v>70</v>
      </c>
      <c r="C414" s="119"/>
      <c r="D414" s="119"/>
      <c r="E414" s="119"/>
      <c r="F414" s="119"/>
      <c r="G414" s="119"/>
      <c r="H414" s="91">
        <v>3312.5</v>
      </c>
      <c r="I414" s="116">
        <v>3762.5</v>
      </c>
      <c r="J414" s="117"/>
      <c r="K414" s="91">
        <v>0</v>
      </c>
      <c r="L414" s="91">
        <v>0</v>
      </c>
      <c r="M414" s="116">
        <v>0</v>
      </c>
      <c r="N414" s="117"/>
    </row>
    <row r="415" spans="1:14" x14ac:dyDescent="0.2">
      <c r="A415" s="15" t="s">
        <v>106</v>
      </c>
      <c r="B415" s="122" t="s">
        <v>107</v>
      </c>
      <c r="C415" s="119"/>
      <c r="D415" s="119"/>
      <c r="E415" s="119"/>
      <c r="F415" s="119"/>
      <c r="G415" s="119"/>
      <c r="H415" s="90">
        <v>2482.1799999999998</v>
      </c>
      <c r="I415" s="123">
        <v>5057.72</v>
      </c>
      <c r="J415" s="117"/>
      <c r="K415" s="90">
        <v>1000</v>
      </c>
      <c r="L415" s="90">
        <v>0</v>
      </c>
      <c r="M415" s="123">
        <v>0</v>
      </c>
      <c r="N415" s="117"/>
    </row>
    <row r="416" spans="1:14" x14ac:dyDescent="0.2">
      <c r="A416" s="16" t="s">
        <v>28</v>
      </c>
      <c r="B416" s="118" t="s">
        <v>29</v>
      </c>
      <c r="C416" s="119"/>
      <c r="D416" s="119"/>
      <c r="E416" s="119"/>
      <c r="F416" s="119"/>
      <c r="G416" s="119"/>
      <c r="H416" s="91">
        <v>2482.1799999999998</v>
      </c>
      <c r="I416" s="116">
        <v>5057.72</v>
      </c>
      <c r="J416" s="117"/>
      <c r="K416" s="91">
        <v>1000</v>
      </c>
      <c r="L416" s="91">
        <v>0</v>
      </c>
      <c r="M416" s="116">
        <v>0</v>
      </c>
      <c r="N416" s="117"/>
    </row>
    <row r="417" spans="1:14" x14ac:dyDescent="0.2">
      <c r="A417" s="16" t="s">
        <v>69</v>
      </c>
      <c r="B417" s="118" t="s">
        <v>70</v>
      </c>
      <c r="C417" s="119"/>
      <c r="D417" s="119"/>
      <c r="E417" s="119"/>
      <c r="F417" s="119"/>
      <c r="G417" s="119"/>
      <c r="H417" s="91">
        <v>2482.1799999999998</v>
      </c>
      <c r="I417" s="116">
        <v>5057.72</v>
      </c>
      <c r="J417" s="117"/>
      <c r="K417" s="91">
        <v>1000</v>
      </c>
      <c r="L417" s="91">
        <v>0</v>
      </c>
      <c r="M417" s="116">
        <v>0</v>
      </c>
      <c r="N417" s="117"/>
    </row>
    <row r="418" spans="1:14" ht="27.6" customHeight="1" x14ac:dyDescent="0.2">
      <c r="A418" s="39" t="s">
        <v>210</v>
      </c>
      <c r="B418" s="153" t="s">
        <v>211</v>
      </c>
      <c r="C418" s="154"/>
      <c r="D418" s="154"/>
      <c r="E418" s="154"/>
      <c r="F418" s="154"/>
      <c r="G418" s="154"/>
      <c r="H418" s="89">
        <v>1331</v>
      </c>
      <c r="I418" s="155">
        <v>630</v>
      </c>
      <c r="J418" s="156"/>
      <c r="K418" s="89">
        <v>630</v>
      </c>
      <c r="L418" s="89">
        <v>630</v>
      </c>
      <c r="M418" s="155">
        <v>630</v>
      </c>
      <c r="N418" s="156"/>
    </row>
    <row r="419" spans="1:14" x14ac:dyDescent="0.2">
      <c r="A419" s="15" t="s">
        <v>76</v>
      </c>
      <c r="B419" s="122" t="s">
        <v>77</v>
      </c>
      <c r="C419" s="119"/>
      <c r="D419" s="119"/>
      <c r="E419" s="119"/>
      <c r="F419" s="119"/>
      <c r="G419" s="119"/>
      <c r="H419" s="90">
        <v>630</v>
      </c>
      <c r="I419" s="123">
        <v>630</v>
      </c>
      <c r="J419" s="117"/>
      <c r="K419" s="90">
        <v>630</v>
      </c>
      <c r="L419" s="90">
        <v>630</v>
      </c>
      <c r="M419" s="123">
        <v>630</v>
      </c>
      <c r="N419" s="117"/>
    </row>
    <row r="420" spans="1:14" x14ac:dyDescent="0.2">
      <c r="A420" s="16" t="s">
        <v>28</v>
      </c>
      <c r="B420" s="118" t="s">
        <v>29</v>
      </c>
      <c r="C420" s="119"/>
      <c r="D420" s="119"/>
      <c r="E420" s="119"/>
      <c r="F420" s="119"/>
      <c r="G420" s="119"/>
      <c r="H420" s="91">
        <v>630</v>
      </c>
      <c r="I420" s="166">
        <v>630</v>
      </c>
      <c r="J420" s="167"/>
      <c r="K420" s="91">
        <v>630</v>
      </c>
      <c r="L420" s="91">
        <v>630</v>
      </c>
      <c r="M420" s="166">
        <v>630</v>
      </c>
      <c r="N420" s="167"/>
    </row>
    <row r="421" spans="1:14" x14ac:dyDescent="0.2">
      <c r="A421" s="16" t="s">
        <v>69</v>
      </c>
      <c r="B421" s="118" t="s">
        <v>70</v>
      </c>
      <c r="C421" s="119"/>
      <c r="D421" s="119"/>
      <c r="E421" s="119"/>
      <c r="F421" s="119"/>
      <c r="G421" s="119"/>
      <c r="H421" s="91">
        <v>630</v>
      </c>
      <c r="I421" s="98"/>
      <c r="J421" s="101">
        <v>630</v>
      </c>
      <c r="K421" s="94">
        <v>630</v>
      </c>
      <c r="L421" s="94">
        <v>630</v>
      </c>
      <c r="M421" s="104"/>
      <c r="N421" s="101">
        <v>630</v>
      </c>
    </row>
    <row r="422" spans="1:14" x14ac:dyDescent="0.2">
      <c r="A422" s="15" t="s">
        <v>94</v>
      </c>
      <c r="B422" s="122" t="s">
        <v>95</v>
      </c>
      <c r="C422" s="119"/>
      <c r="D422" s="119"/>
      <c r="E422" s="119"/>
      <c r="F422" s="119"/>
      <c r="G422" s="119"/>
      <c r="H422" s="90">
        <v>701</v>
      </c>
      <c r="I422" s="168">
        <v>0</v>
      </c>
      <c r="J422" s="167"/>
      <c r="K422" s="90">
        <v>0</v>
      </c>
      <c r="L422" s="90">
        <v>0</v>
      </c>
      <c r="M422" s="168">
        <v>0</v>
      </c>
      <c r="N422" s="167"/>
    </row>
    <row r="423" spans="1:14" x14ac:dyDescent="0.2">
      <c r="A423" s="16" t="s">
        <v>28</v>
      </c>
      <c r="B423" s="118" t="s">
        <v>29</v>
      </c>
      <c r="C423" s="119"/>
      <c r="D423" s="119"/>
      <c r="E423" s="119"/>
      <c r="F423" s="119"/>
      <c r="G423" s="119"/>
      <c r="H423" s="91">
        <v>701</v>
      </c>
      <c r="I423" s="98"/>
      <c r="J423" s="101">
        <v>0</v>
      </c>
      <c r="K423" s="94">
        <v>0</v>
      </c>
      <c r="L423" s="94">
        <v>0</v>
      </c>
      <c r="M423" s="104"/>
      <c r="N423" s="101">
        <v>0</v>
      </c>
    </row>
    <row r="424" spans="1:14" x14ac:dyDescent="0.2">
      <c r="A424" s="16" t="s">
        <v>69</v>
      </c>
      <c r="B424" s="118" t="s">
        <v>70</v>
      </c>
      <c r="C424" s="119"/>
      <c r="D424" s="119"/>
      <c r="E424" s="119"/>
      <c r="F424" s="119"/>
      <c r="G424" s="119"/>
      <c r="H424" s="91">
        <v>701</v>
      </c>
      <c r="I424" s="166">
        <v>0</v>
      </c>
      <c r="J424" s="167"/>
      <c r="K424" s="91">
        <v>0</v>
      </c>
      <c r="L424" s="91">
        <v>0</v>
      </c>
      <c r="M424" s="166">
        <v>0</v>
      </c>
      <c r="N424" s="167"/>
    </row>
    <row r="425" spans="1:14" ht="27" customHeight="1" x14ac:dyDescent="0.2">
      <c r="A425" s="39" t="s">
        <v>212</v>
      </c>
      <c r="B425" s="153" t="s">
        <v>213</v>
      </c>
      <c r="C425" s="154"/>
      <c r="D425" s="154"/>
      <c r="E425" s="154"/>
      <c r="F425" s="154"/>
      <c r="G425" s="154"/>
      <c r="H425" s="89">
        <v>9619.14</v>
      </c>
      <c r="I425" s="155">
        <v>0</v>
      </c>
      <c r="J425" s="156"/>
      <c r="K425" s="89">
        <v>0</v>
      </c>
      <c r="L425" s="89">
        <v>0</v>
      </c>
      <c r="M425" s="155">
        <v>0</v>
      </c>
      <c r="N425" s="156"/>
    </row>
    <row r="426" spans="1:14" x14ac:dyDescent="0.2">
      <c r="A426" s="15" t="s">
        <v>92</v>
      </c>
      <c r="B426" s="122" t="s">
        <v>93</v>
      </c>
      <c r="C426" s="119"/>
      <c r="D426" s="119"/>
      <c r="E426" s="119"/>
      <c r="F426" s="119"/>
      <c r="G426" s="119"/>
      <c r="H426" s="90">
        <v>9619.14</v>
      </c>
      <c r="I426" s="123">
        <v>0</v>
      </c>
      <c r="J426" s="117"/>
      <c r="K426" s="90">
        <v>0</v>
      </c>
      <c r="L426" s="90">
        <v>0</v>
      </c>
      <c r="M426" s="123">
        <v>0</v>
      </c>
      <c r="N426" s="117"/>
    </row>
    <row r="427" spans="1:14" x14ac:dyDescent="0.2">
      <c r="A427" s="16" t="s">
        <v>26</v>
      </c>
      <c r="B427" s="118" t="s">
        <v>27</v>
      </c>
      <c r="C427" s="119"/>
      <c r="D427" s="119"/>
      <c r="E427" s="119"/>
      <c r="F427" s="119"/>
      <c r="G427" s="119"/>
      <c r="H427" s="91">
        <v>4409.97</v>
      </c>
      <c r="I427" s="116">
        <v>0</v>
      </c>
      <c r="J427" s="117"/>
      <c r="K427" s="91">
        <v>0</v>
      </c>
      <c r="L427" s="91">
        <v>0</v>
      </c>
      <c r="M427" s="116">
        <v>0</v>
      </c>
      <c r="N427" s="117"/>
    </row>
    <row r="428" spans="1:14" x14ac:dyDescent="0.2">
      <c r="A428" s="16" t="s">
        <v>61</v>
      </c>
      <c r="B428" s="118" t="s">
        <v>62</v>
      </c>
      <c r="C428" s="119"/>
      <c r="D428" s="119"/>
      <c r="E428" s="119"/>
      <c r="F428" s="119"/>
      <c r="G428" s="119"/>
      <c r="H428" s="91">
        <v>4409.97</v>
      </c>
      <c r="I428" s="116">
        <v>0</v>
      </c>
      <c r="J428" s="117"/>
      <c r="K428" s="91">
        <v>0</v>
      </c>
      <c r="L428" s="91">
        <v>0</v>
      </c>
      <c r="M428" s="116">
        <v>0</v>
      </c>
      <c r="N428" s="117"/>
    </row>
    <row r="429" spans="1:14" x14ac:dyDescent="0.2">
      <c r="A429" s="16" t="s">
        <v>28</v>
      </c>
      <c r="B429" s="118" t="s">
        <v>29</v>
      </c>
      <c r="C429" s="119"/>
      <c r="D429" s="119"/>
      <c r="E429" s="119"/>
      <c r="F429" s="119"/>
      <c r="G429" s="119"/>
      <c r="H429" s="91">
        <v>5209.17</v>
      </c>
      <c r="I429" s="116">
        <v>0</v>
      </c>
      <c r="J429" s="117"/>
      <c r="K429" s="91">
        <v>0</v>
      </c>
      <c r="L429" s="91">
        <v>0</v>
      </c>
      <c r="M429" s="116">
        <v>0</v>
      </c>
      <c r="N429" s="117"/>
    </row>
    <row r="430" spans="1:14" x14ac:dyDescent="0.2">
      <c r="A430" s="16" t="s">
        <v>69</v>
      </c>
      <c r="B430" s="118" t="s">
        <v>70</v>
      </c>
      <c r="C430" s="119"/>
      <c r="D430" s="119"/>
      <c r="E430" s="119"/>
      <c r="F430" s="119"/>
      <c r="G430" s="119"/>
      <c r="H430" s="91">
        <v>5209.17</v>
      </c>
      <c r="I430" s="116">
        <v>0</v>
      </c>
      <c r="J430" s="117"/>
      <c r="K430" s="91">
        <v>0</v>
      </c>
      <c r="L430" s="91">
        <v>0</v>
      </c>
      <c r="M430" s="116">
        <v>0</v>
      </c>
      <c r="N430" s="117"/>
    </row>
    <row r="431" spans="1:14" ht="25.5" customHeight="1" x14ac:dyDescent="0.2">
      <c r="A431" s="40" t="s">
        <v>214</v>
      </c>
      <c r="B431" s="157" t="s">
        <v>215</v>
      </c>
      <c r="C431" s="158"/>
      <c r="D431" s="158"/>
      <c r="E431" s="158"/>
      <c r="F431" s="158"/>
      <c r="G431" s="158"/>
      <c r="H431" s="88">
        <v>22755.64</v>
      </c>
      <c r="I431" s="159">
        <v>0</v>
      </c>
      <c r="J431" s="160"/>
      <c r="K431" s="88">
        <v>0</v>
      </c>
      <c r="L431" s="88">
        <v>0</v>
      </c>
      <c r="M431" s="159">
        <v>0</v>
      </c>
      <c r="N431" s="160"/>
    </row>
    <row r="432" spans="1:14" ht="25.5" x14ac:dyDescent="0.2">
      <c r="A432" s="39" t="s">
        <v>216</v>
      </c>
      <c r="B432" s="153" t="s">
        <v>217</v>
      </c>
      <c r="C432" s="154"/>
      <c r="D432" s="154"/>
      <c r="E432" s="154"/>
      <c r="F432" s="154"/>
      <c r="G432" s="154"/>
      <c r="H432" s="89">
        <v>22755.64</v>
      </c>
      <c r="I432" s="155">
        <v>0</v>
      </c>
      <c r="J432" s="156"/>
      <c r="K432" s="89">
        <v>0</v>
      </c>
      <c r="L432" s="89">
        <v>0</v>
      </c>
      <c r="M432" s="155">
        <v>0</v>
      </c>
      <c r="N432" s="156"/>
    </row>
    <row r="433" spans="1:14" x14ac:dyDescent="0.2">
      <c r="A433" s="15" t="s">
        <v>76</v>
      </c>
      <c r="B433" s="122" t="s">
        <v>77</v>
      </c>
      <c r="C433" s="119"/>
      <c r="D433" s="119"/>
      <c r="E433" s="119"/>
      <c r="F433" s="119"/>
      <c r="G433" s="119"/>
      <c r="H433" s="90">
        <f>H434</f>
        <v>6521.64</v>
      </c>
      <c r="I433" s="123">
        <v>0</v>
      </c>
      <c r="J433" s="117"/>
      <c r="K433" s="90">
        <v>0</v>
      </c>
      <c r="L433" s="90">
        <v>0</v>
      </c>
      <c r="M433" s="123">
        <v>0</v>
      </c>
      <c r="N433" s="117"/>
    </row>
    <row r="434" spans="1:14" x14ac:dyDescent="0.2">
      <c r="A434" s="16" t="s">
        <v>26</v>
      </c>
      <c r="B434" s="118" t="s">
        <v>27</v>
      </c>
      <c r="C434" s="119"/>
      <c r="D434" s="119"/>
      <c r="E434" s="119"/>
      <c r="F434" s="119"/>
      <c r="G434" s="119"/>
      <c r="H434" s="91">
        <f>H435+H436</f>
        <v>6521.64</v>
      </c>
      <c r="I434" s="116">
        <v>0</v>
      </c>
      <c r="J434" s="117"/>
      <c r="K434" s="91">
        <v>0</v>
      </c>
      <c r="L434" s="91">
        <v>0</v>
      </c>
      <c r="M434" s="116">
        <v>0</v>
      </c>
      <c r="N434" s="117"/>
    </row>
    <row r="435" spans="1:14" x14ac:dyDescent="0.2">
      <c r="A435" s="16" t="s">
        <v>59</v>
      </c>
      <c r="B435" s="118" t="s">
        <v>60</v>
      </c>
      <c r="C435" s="119"/>
      <c r="D435" s="119"/>
      <c r="E435" s="119"/>
      <c r="F435" s="119"/>
      <c r="G435" s="119"/>
      <c r="H435" s="91">
        <v>5803.64</v>
      </c>
      <c r="I435" s="116">
        <v>0</v>
      </c>
      <c r="J435" s="117"/>
      <c r="K435" s="91">
        <v>0</v>
      </c>
      <c r="L435" s="91">
        <v>0</v>
      </c>
      <c r="M435" s="116">
        <v>0</v>
      </c>
      <c r="N435" s="117"/>
    </row>
    <row r="436" spans="1:14" x14ac:dyDescent="0.2">
      <c r="A436" s="16" t="s">
        <v>61</v>
      </c>
      <c r="B436" s="118" t="s">
        <v>62</v>
      </c>
      <c r="C436" s="119"/>
      <c r="D436" s="119"/>
      <c r="E436" s="119"/>
      <c r="F436" s="119"/>
      <c r="G436" s="119"/>
      <c r="H436" s="91">
        <v>718</v>
      </c>
      <c r="I436" s="116">
        <v>0</v>
      </c>
      <c r="J436" s="117"/>
      <c r="K436" s="91">
        <v>0</v>
      </c>
      <c r="L436" s="91">
        <v>0</v>
      </c>
      <c r="M436" s="116">
        <v>0</v>
      </c>
      <c r="N436" s="117"/>
    </row>
    <row r="437" spans="1:14" x14ac:dyDescent="0.2">
      <c r="A437" s="15" t="s">
        <v>90</v>
      </c>
      <c r="B437" s="122" t="s">
        <v>91</v>
      </c>
      <c r="C437" s="119"/>
      <c r="D437" s="119"/>
      <c r="E437" s="119"/>
      <c r="F437" s="119"/>
      <c r="G437" s="119"/>
      <c r="H437" s="90">
        <f>H438</f>
        <v>16234</v>
      </c>
      <c r="I437" s="123">
        <v>0</v>
      </c>
      <c r="J437" s="117"/>
      <c r="K437" s="90">
        <v>0</v>
      </c>
      <c r="L437" s="90">
        <v>0</v>
      </c>
      <c r="M437" s="123">
        <v>0</v>
      </c>
      <c r="N437" s="117"/>
    </row>
    <row r="438" spans="1:14" x14ac:dyDescent="0.2">
      <c r="A438" s="16" t="s">
        <v>26</v>
      </c>
      <c r="B438" s="118" t="s">
        <v>27</v>
      </c>
      <c r="C438" s="119"/>
      <c r="D438" s="119"/>
      <c r="E438" s="119"/>
      <c r="F438" s="119"/>
      <c r="G438" s="119"/>
      <c r="H438" s="91">
        <f>H439+H440</f>
        <v>16234</v>
      </c>
      <c r="I438" s="116">
        <v>0</v>
      </c>
      <c r="J438" s="117"/>
      <c r="K438" s="91">
        <v>0</v>
      </c>
      <c r="L438" s="91">
        <v>0</v>
      </c>
      <c r="M438" s="116">
        <v>0</v>
      </c>
      <c r="N438" s="117"/>
    </row>
    <row r="439" spans="1:14" x14ac:dyDescent="0.2">
      <c r="A439" s="16" t="s">
        <v>59</v>
      </c>
      <c r="B439" s="118" t="s">
        <v>60</v>
      </c>
      <c r="C439" s="119"/>
      <c r="D439" s="119"/>
      <c r="E439" s="119"/>
      <c r="F439" s="119"/>
      <c r="G439" s="119"/>
      <c r="H439" s="91">
        <v>14688.96</v>
      </c>
      <c r="I439" s="116">
        <v>0</v>
      </c>
      <c r="J439" s="117"/>
      <c r="K439" s="91">
        <v>0</v>
      </c>
      <c r="L439" s="91">
        <v>0</v>
      </c>
      <c r="M439" s="116">
        <v>0</v>
      </c>
      <c r="N439" s="117"/>
    </row>
    <row r="440" spans="1:14" x14ac:dyDescent="0.2">
      <c r="A440" s="16" t="s">
        <v>61</v>
      </c>
      <c r="B440" s="118" t="s">
        <v>62</v>
      </c>
      <c r="C440" s="119"/>
      <c r="D440" s="119"/>
      <c r="E440" s="119"/>
      <c r="F440" s="119"/>
      <c r="G440" s="119"/>
      <c r="H440" s="91">
        <v>1545.04</v>
      </c>
      <c r="I440" s="116">
        <v>0</v>
      </c>
      <c r="J440" s="117"/>
      <c r="K440" s="91">
        <v>0</v>
      </c>
      <c r="L440" s="91">
        <v>0</v>
      </c>
      <c r="M440" s="116">
        <v>0</v>
      </c>
      <c r="N440" s="117"/>
    </row>
    <row r="441" spans="1:14" ht="25.5" customHeight="1" x14ac:dyDescent="0.2">
      <c r="A441" s="40" t="s">
        <v>218</v>
      </c>
      <c r="B441" s="157" t="s">
        <v>219</v>
      </c>
      <c r="C441" s="158"/>
      <c r="D441" s="158"/>
      <c r="E441" s="158"/>
      <c r="F441" s="158"/>
      <c r="G441" s="158"/>
      <c r="H441" s="88">
        <f>H442</f>
        <v>12042.91</v>
      </c>
      <c r="I441" s="159">
        <v>27844.06</v>
      </c>
      <c r="J441" s="160"/>
      <c r="K441" s="88">
        <f>K442</f>
        <v>0</v>
      </c>
      <c r="L441" s="88">
        <f>L442</f>
        <v>0</v>
      </c>
      <c r="M441" s="159">
        <v>0</v>
      </c>
      <c r="N441" s="160"/>
    </row>
    <row r="442" spans="1:14" ht="25.5" x14ac:dyDescent="0.2">
      <c r="A442" s="39" t="s">
        <v>220</v>
      </c>
      <c r="B442" s="153" t="s">
        <v>221</v>
      </c>
      <c r="C442" s="154"/>
      <c r="D442" s="154"/>
      <c r="E442" s="154"/>
      <c r="F442" s="154"/>
      <c r="G442" s="154"/>
      <c r="H442" s="89">
        <f>H443+H447</f>
        <v>12042.91</v>
      </c>
      <c r="I442" s="155">
        <v>27844.06</v>
      </c>
      <c r="J442" s="156"/>
      <c r="K442" s="89">
        <v>0</v>
      </c>
      <c r="L442" s="89">
        <v>0</v>
      </c>
      <c r="M442" s="155">
        <v>0</v>
      </c>
      <c r="N442" s="156"/>
    </row>
    <row r="443" spans="1:14" x14ac:dyDescent="0.2">
      <c r="A443" s="15" t="s">
        <v>76</v>
      </c>
      <c r="B443" s="122" t="s">
        <v>77</v>
      </c>
      <c r="C443" s="119"/>
      <c r="D443" s="119"/>
      <c r="E443" s="119"/>
      <c r="F443" s="119"/>
      <c r="G443" s="119"/>
      <c r="H443" s="90">
        <v>3994.69</v>
      </c>
      <c r="I443" s="123">
        <v>15146.63</v>
      </c>
      <c r="J443" s="117"/>
      <c r="K443" s="90">
        <v>0</v>
      </c>
      <c r="L443" s="90">
        <v>0</v>
      </c>
      <c r="M443" s="123">
        <v>0</v>
      </c>
      <c r="N443" s="117"/>
    </row>
    <row r="444" spans="1:14" x14ac:dyDescent="0.2">
      <c r="A444" s="16" t="s">
        <v>26</v>
      </c>
      <c r="B444" s="118" t="s">
        <v>27</v>
      </c>
      <c r="C444" s="119"/>
      <c r="D444" s="119"/>
      <c r="E444" s="119"/>
      <c r="F444" s="119"/>
      <c r="G444" s="119"/>
      <c r="H444" s="91">
        <v>3994.69</v>
      </c>
      <c r="I444" s="116">
        <v>15146.63</v>
      </c>
      <c r="J444" s="117"/>
      <c r="K444" s="91">
        <v>0</v>
      </c>
      <c r="L444" s="91">
        <v>0</v>
      </c>
      <c r="M444" s="116">
        <v>0</v>
      </c>
      <c r="N444" s="117"/>
    </row>
    <row r="445" spans="1:14" x14ac:dyDescent="0.2">
      <c r="A445" s="16" t="s">
        <v>59</v>
      </c>
      <c r="B445" s="118" t="s">
        <v>60</v>
      </c>
      <c r="C445" s="119"/>
      <c r="D445" s="119"/>
      <c r="E445" s="119"/>
      <c r="F445" s="119"/>
      <c r="G445" s="119"/>
      <c r="H445" s="91">
        <v>3801.74</v>
      </c>
      <c r="I445" s="116">
        <v>14787.54</v>
      </c>
      <c r="J445" s="117"/>
      <c r="K445" s="91">
        <v>0</v>
      </c>
      <c r="L445" s="91">
        <v>0</v>
      </c>
      <c r="M445" s="116">
        <v>0</v>
      </c>
      <c r="N445" s="117"/>
    </row>
    <row r="446" spans="1:14" x14ac:dyDescent="0.2">
      <c r="A446" s="16" t="s">
        <v>61</v>
      </c>
      <c r="B446" s="118" t="s">
        <v>62</v>
      </c>
      <c r="C446" s="119"/>
      <c r="D446" s="119"/>
      <c r="E446" s="119"/>
      <c r="F446" s="119"/>
      <c r="G446" s="119"/>
      <c r="H446" s="91">
        <v>192.95</v>
      </c>
      <c r="I446" s="116">
        <v>359.09</v>
      </c>
      <c r="J446" s="117"/>
      <c r="K446" s="91">
        <v>0</v>
      </c>
      <c r="L446" s="91">
        <v>0</v>
      </c>
      <c r="M446" s="116">
        <v>0</v>
      </c>
      <c r="N446" s="117"/>
    </row>
    <row r="447" spans="1:14" x14ac:dyDescent="0.2">
      <c r="A447" s="15" t="s">
        <v>90</v>
      </c>
      <c r="B447" s="122" t="s">
        <v>91</v>
      </c>
      <c r="C447" s="119"/>
      <c r="D447" s="119"/>
      <c r="E447" s="119"/>
      <c r="F447" s="119"/>
      <c r="G447" s="119"/>
      <c r="H447" s="90">
        <v>8048.22</v>
      </c>
      <c r="I447" s="123">
        <v>12697.43</v>
      </c>
      <c r="J447" s="117"/>
      <c r="K447" s="90">
        <v>0</v>
      </c>
      <c r="L447" s="90">
        <v>0</v>
      </c>
      <c r="M447" s="123">
        <v>0</v>
      </c>
      <c r="N447" s="117"/>
    </row>
    <row r="448" spans="1:14" x14ac:dyDescent="0.2">
      <c r="A448" s="16" t="s">
        <v>26</v>
      </c>
      <c r="B448" s="118" t="s">
        <v>27</v>
      </c>
      <c r="C448" s="119"/>
      <c r="D448" s="119"/>
      <c r="E448" s="119"/>
      <c r="F448" s="119"/>
      <c r="G448" s="119"/>
      <c r="H448" s="91">
        <v>8048.22</v>
      </c>
      <c r="I448" s="116">
        <v>12697.43</v>
      </c>
      <c r="J448" s="117"/>
      <c r="K448" s="91">
        <v>0</v>
      </c>
      <c r="L448" s="91">
        <v>0</v>
      </c>
      <c r="M448" s="116">
        <v>0</v>
      </c>
      <c r="N448" s="117"/>
    </row>
    <row r="449" spans="1:14" x14ac:dyDescent="0.2">
      <c r="A449" s="16" t="s">
        <v>59</v>
      </c>
      <c r="B449" s="118" t="s">
        <v>60</v>
      </c>
      <c r="C449" s="119"/>
      <c r="D449" s="119"/>
      <c r="E449" s="119"/>
      <c r="F449" s="119"/>
      <c r="G449" s="119"/>
      <c r="H449" s="91">
        <v>7358</v>
      </c>
      <c r="I449" s="116">
        <v>11768.13</v>
      </c>
      <c r="J449" s="117"/>
      <c r="K449" s="91">
        <v>0</v>
      </c>
      <c r="L449" s="91">
        <v>0</v>
      </c>
      <c r="M449" s="116">
        <v>0</v>
      </c>
      <c r="N449" s="117"/>
    </row>
    <row r="450" spans="1:14" x14ac:dyDescent="0.2">
      <c r="A450" s="16" t="s">
        <v>61</v>
      </c>
      <c r="B450" s="118" t="s">
        <v>62</v>
      </c>
      <c r="C450" s="119"/>
      <c r="D450" s="119"/>
      <c r="E450" s="119"/>
      <c r="F450" s="119"/>
      <c r="G450" s="119"/>
      <c r="H450" s="91">
        <v>690.22</v>
      </c>
      <c r="I450" s="116">
        <v>929.3</v>
      </c>
      <c r="J450" s="117"/>
      <c r="K450" s="91">
        <v>0</v>
      </c>
      <c r="L450" s="91">
        <v>0</v>
      </c>
      <c r="M450" s="116">
        <v>0</v>
      </c>
      <c r="N450" s="117"/>
    </row>
    <row r="451" spans="1:14" ht="25.5" customHeight="1" x14ac:dyDescent="0.2">
      <c r="A451" s="40" t="s">
        <v>222</v>
      </c>
      <c r="B451" s="157" t="s">
        <v>223</v>
      </c>
      <c r="C451" s="158"/>
      <c r="D451" s="158"/>
      <c r="E451" s="158"/>
      <c r="F451" s="158"/>
      <c r="G451" s="158"/>
      <c r="H451" s="88">
        <v>0</v>
      </c>
      <c r="I451" s="159">
        <v>3680</v>
      </c>
      <c r="J451" s="160"/>
      <c r="K451" s="88">
        <v>2070</v>
      </c>
      <c r="L451" s="88">
        <v>0</v>
      </c>
      <c r="M451" s="159">
        <v>0</v>
      </c>
      <c r="N451" s="160"/>
    </row>
    <row r="452" spans="1:14" ht="25.5" x14ac:dyDescent="0.2">
      <c r="A452" s="39" t="s">
        <v>224</v>
      </c>
      <c r="B452" s="153" t="s">
        <v>225</v>
      </c>
      <c r="C452" s="154"/>
      <c r="D452" s="154"/>
      <c r="E452" s="154"/>
      <c r="F452" s="154"/>
      <c r="G452" s="154"/>
      <c r="H452" s="89">
        <v>0</v>
      </c>
      <c r="I452" s="155">
        <v>3680</v>
      </c>
      <c r="J452" s="156"/>
      <c r="K452" s="89">
        <v>2070</v>
      </c>
      <c r="L452" s="89">
        <v>0</v>
      </c>
      <c r="M452" s="155">
        <v>0</v>
      </c>
      <c r="N452" s="156"/>
    </row>
    <row r="453" spans="1:14" x14ac:dyDescent="0.2">
      <c r="A453" s="15" t="s">
        <v>90</v>
      </c>
      <c r="B453" s="122" t="s">
        <v>91</v>
      </c>
      <c r="C453" s="119"/>
      <c r="D453" s="119"/>
      <c r="E453" s="119"/>
      <c r="F453" s="119"/>
      <c r="G453" s="119"/>
      <c r="H453" s="90">
        <v>0</v>
      </c>
      <c r="I453" s="123">
        <v>3680</v>
      </c>
      <c r="J453" s="117"/>
      <c r="K453" s="90">
        <v>2070</v>
      </c>
      <c r="L453" s="90">
        <v>0</v>
      </c>
      <c r="M453" s="123">
        <v>0</v>
      </c>
      <c r="N453" s="117"/>
    </row>
    <row r="454" spans="1:14" ht="13.5" thickBot="1" x14ac:dyDescent="0.25">
      <c r="A454" s="16" t="s">
        <v>26</v>
      </c>
      <c r="B454" s="118" t="s">
        <v>27</v>
      </c>
      <c r="C454" s="119"/>
      <c r="D454" s="119"/>
      <c r="E454" s="119"/>
      <c r="F454" s="119"/>
      <c r="G454" s="119"/>
      <c r="H454" s="91">
        <v>0</v>
      </c>
      <c r="I454" s="116">
        <v>3480</v>
      </c>
      <c r="J454" s="117"/>
      <c r="K454" s="91">
        <v>1870</v>
      </c>
      <c r="L454" s="91">
        <v>0</v>
      </c>
      <c r="M454" s="116">
        <v>0</v>
      </c>
      <c r="N454" s="117"/>
    </row>
    <row r="455" spans="1:14" ht="37.5" customHeight="1" thickTop="1" thickBot="1" x14ac:dyDescent="0.25">
      <c r="A455" s="23" t="s">
        <v>13</v>
      </c>
      <c r="B455" s="105" t="s">
        <v>14</v>
      </c>
      <c r="C455" s="106"/>
      <c r="D455" s="106"/>
      <c r="E455" s="106"/>
      <c r="F455" s="106"/>
      <c r="G455" s="106"/>
      <c r="H455" s="56" t="s">
        <v>15</v>
      </c>
      <c r="I455" s="107" t="s">
        <v>16</v>
      </c>
      <c r="J455" s="108"/>
      <c r="K455" s="56" t="s">
        <v>17</v>
      </c>
      <c r="L455" s="56" t="s">
        <v>18</v>
      </c>
      <c r="M455" s="107" t="s">
        <v>19</v>
      </c>
      <c r="N455" s="108"/>
    </row>
    <row r="456" spans="1:14" ht="13.5" thickTop="1" x14ac:dyDescent="0.2">
      <c r="A456" s="16" t="s">
        <v>61</v>
      </c>
      <c r="B456" s="118" t="s">
        <v>62</v>
      </c>
      <c r="C456" s="119"/>
      <c r="D456" s="119"/>
      <c r="E456" s="119"/>
      <c r="F456" s="119"/>
      <c r="G456" s="119"/>
      <c r="H456" s="91">
        <v>0</v>
      </c>
      <c r="I456" s="116">
        <v>3480</v>
      </c>
      <c r="J456" s="117"/>
      <c r="K456" s="91">
        <v>1870</v>
      </c>
      <c r="L456" s="91">
        <v>0</v>
      </c>
      <c r="M456" s="116">
        <v>0</v>
      </c>
      <c r="N456" s="117"/>
    </row>
    <row r="457" spans="1:14" x14ac:dyDescent="0.2">
      <c r="A457" s="16" t="s">
        <v>28</v>
      </c>
      <c r="B457" s="118" t="s">
        <v>29</v>
      </c>
      <c r="C457" s="119"/>
      <c r="D457" s="119"/>
      <c r="E457" s="119"/>
      <c r="F457" s="119"/>
      <c r="G457" s="119"/>
      <c r="H457" s="91">
        <v>0</v>
      </c>
      <c r="I457" s="116">
        <v>200</v>
      </c>
      <c r="J457" s="117"/>
      <c r="K457" s="91">
        <v>200</v>
      </c>
      <c r="L457" s="91">
        <v>0</v>
      </c>
      <c r="M457" s="116">
        <v>0</v>
      </c>
      <c r="N457" s="117"/>
    </row>
    <row r="458" spans="1:14" ht="12.75" customHeight="1" x14ac:dyDescent="0.2">
      <c r="A458" s="16" t="s">
        <v>69</v>
      </c>
      <c r="B458" s="118" t="s">
        <v>70</v>
      </c>
      <c r="C458" s="119"/>
      <c r="D458" s="119"/>
      <c r="E458" s="119"/>
      <c r="F458" s="119"/>
      <c r="G458" s="119"/>
      <c r="H458" s="91">
        <v>0</v>
      </c>
      <c r="I458" s="116">
        <v>200</v>
      </c>
      <c r="J458" s="117"/>
      <c r="K458" s="91">
        <v>200</v>
      </c>
      <c r="L458" s="91">
        <v>0</v>
      </c>
      <c r="M458" s="116">
        <v>0</v>
      </c>
      <c r="N458" s="117"/>
    </row>
    <row r="459" spans="1:14" ht="25.5" customHeight="1" x14ac:dyDescent="0.2">
      <c r="A459" s="40" t="s">
        <v>226</v>
      </c>
      <c r="B459" s="157" t="s">
        <v>227</v>
      </c>
      <c r="C459" s="158"/>
      <c r="D459" s="158"/>
      <c r="E459" s="158"/>
      <c r="F459" s="158"/>
      <c r="G459" s="158"/>
      <c r="H459" s="88">
        <v>0</v>
      </c>
      <c r="I459" s="159">
        <v>22460</v>
      </c>
      <c r="J459" s="160"/>
      <c r="K459" s="88">
        <v>88400</v>
      </c>
      <c r="L459" s="88">
        <v>88400</v>
      </c>
      <c r="M459" s="159">
        <v>88400</v>
      </c>
      <c r="N459" s="160"/>
    </row>
    <row r="460" spans="1:14" ht="24.75" customHeight="1" x14ac:dyDescent="0.2">
      <c r="A460" s="39" t="s">
        <v>228</v>
      </c>
      <c r="B460" s="153" t="s">
        <v>229</v>
      </c>
      <c r="C460" s="154"/>
      <c r="D460" s="154"/>
      <c r="E460" s="154"/>
      <c r="F460" s="154"/>
      <c r="G460" s="154"/>
      <c r="H460" s="89">
        <v>0</v>
      </c>
      <c r="I460" s="155">
        <v>22460</v>
      </c>
      <c r="J460" s="156"/>
      <c r="K460" s="89">
        <v>88400</v>
      </c>
      <c r="L460" s="89">
        <v>88400</v>
      </c>
      <c r="M460" s="155">
        <v>88400</v>
      </c>
      <c r="N460" s="156"/>
    </row>
    <row r="461" spans="1:14" ht="12.75" customHeight="1" x14ac:dyDescent="0.2">
      <c r="A461" s="15" t="s">
        <v>76</v>
      </c>
      <c r="B461" s="122" t="s">
        <v>77</v>
      </c>
      <c r="C461" s="119"/>
      <c r="D461" s="119"/>
      <c r="E461" s="119"/>
      <c r="F461" s="119"/>
      <c r="G461" s="119"/>
      <c r="H461" s="90">
        <v>0</v>
      </c>
      <c r="I461" s="123">
        <v>8984</v>
      </c>
      <c r="J461" s="117"/>
      <c r="K461" s="90">
        <v>35360</v>
      </c>
      <c r="L461" s="90">
        <v>35360</v>
      </c>
      <c r="M461" s="123">
        <v>35360</v>
      </c>
      <c r="N461" s="117"/>
    </row>
    <row r="462" spans="1:14" ht="12.75" customHeight="1" x14ac:dyDescent="0.2">
      <c r="A462" s="16" t="s">
        <v>26</v>
      </c>
      <c r="B462" s="118" t="s">
        <v>27</v>
      </c>
      <c r="C462" s="119"/>
      <c r="D462" s="119"/>
      <c r="E462" s="119"/>
      <c r="F462" s="119"/>
      <c r="G462" s="119"/>
      <c r="H462" s="91">
        <v>0</v>
      </c>
      <c r="I462" s="116">
        <v>8984</v>
      </c>
      <c r="J462" s="117"/>
      <c r="K462" s="91">
        <v>35360</v>
      </c>
      <c r="L462" s="91">
        <v>36350</v>
      </c>
      <c r="M462" s="116">
        <v>35360</v>
      </c>
      <c r="N462" s="117"/>
    </row>
    <row r="463" spans="1:14" ht="12.75" customHeight="1" x14ac:dyDescent="0.2">
      <c r="A463" s="16" t="s">
        <v>59</v>
      </c>
      <c r="B463" s="118" t="s">
        <v>60</v>
      </c>
      <c r="C463" s="119"/>
      <c r="D463" s="119"/>
      <c r="E463" s="119"/>
      <c r="F463" s="119"/>
      <c r="G463" s="119"/>
      <c r="H463" s="91">
        <v>0</v>
      </c>
      <c r="I463" s="116">
        <v>8253.58</v>
      </c>
      <c r="J463" s="117"/>
      <c r="K463" s="91">
        <v>33274.78</v>
      </c>
      <c r="L463" s="91">
        <v>33274.78</v>
      </c>
      <c r="M463" s="116">
        <v>33274.78</v>
      </c>
      <c r="N463" s="117"/>
    </row>
    <row r="464" spans="1:14" ht="12.75" customHeight="1" x14ac:dyDescent="0.2">
      <c r="A464" s="16" t="s">
        <v>61</v>
      </c>
      <c r="B464" s="118" t="s">
        <v>62</v>
      </c>
      <c r="C464" s="119"/>
      <c r="D464" s="119"/>
      <c r="E464" s="119"/>
      <c r="F464" s="119"/>
      <c r="G464" s="119"/>
      <c r="H464" s="91">
        <v>0</v>
      </c>
      <c r="I464" s="116">
        <v>730.42</v>
      </c>
      <c r="J464" s="117"/>
      <c r="K464" s="91">
        <v>2085.2199999999998</v>
      </c>
      <c r="L464" s="91">
        <v>2085.2199999999998</v>
      </c>
      <c r="M464" s="116">
        <v>2085.2199999999998</v>
      </c>
      <c r="N464" s="117"/>
    </row>
    <row r="465" spans="1:14" ht="12.75" customHeight="1" x14ac:dyDescent="0.2">
      <c r="A465" s="15" t="s">
        <v>90</v>
      </c>
      <c r="B465" s="122" t="s">
        <v>91</v>
      </c>
      <c r="C465" s="119"/>
      <c r="D465" s="119"/>
      <c r="E465" s="119"/>
      <c r="F465" s="119"/>
      <c r="G465" s="119"/>
      <c r="H465" s="90">
        <v>0</v>
      </c>
      <c r="I465" s="123">
        <v>13476</v>
      </c>
      <c r="J465" s="117"/>
      <c r="K465" s="90">
        <v>53040</v>
      </c>
      <c r="L465" s="90">
        <v>53040</v>
      </c>
      <c r="M465" s="123">
        <v>53040</v>
      </c>
      <c r="N465" s="117"/>
    </row>
    <row r="466" spans="1:14" ht="12.75" customHeight="1" x14ac:dyDescent="0.2">
      <c r="A466" s="16" t="s">
        <v>26</v>
      </c>
      <c r="B466" s="118" t="s">
        <v>27</v>
      </c>
      <c r="C466" s="119"/>
      <c r="D466" s="119"/>
      <c r="E466" s="119"/>
      <c r="F466" s="119"/>
      <c r="G466" s="119"/>
      <c r="H466" s="91">
        <v>0</v>
      </c>
      <c r="I466" s="116">
        <v>13476</v>
      </c>
      <c r="J466" s="117"/>
      <c r="K466" s="91">
        <v>53040</v>
      </c>
      <c r="L466" s="91">
        <v>53040</v>
      </c>
      <c r="M466" s="116">
        <v>53040</v>
      </c>
      <c r="N466" s="117"/>
    </row>
    <row r="467" spans="1:14" x14ac:dyDescent="0.2">
      <c r="A467" s="16" t="s">
        <v>59</v>
      </c>
      <c r="B467" s="118" t="s">
        <v>60</v>
      </c>
      <c r="C467" s="119"/>
      <c r="D467" s="119"/>
      <c r="E467" s="119"/>
      <c r="F467" s="119"/>
      <c r="G467" s="119"/>
      <c r="H467" s="91">
        <v>0</v>
      </c>
      <c r="I467" s="116">
        <v>12380.37</v>
      </c>
      <c r="J467" s="117"/>
      <c r="K467" s="91">
        <v>49912.18</v>
      </c>
      <c r="L467" s="91">
        <v>49912.18</v>
      </c>
      <c r="M467" s="116">
        <v>49912.18</v>
      </c>
      <c r="N467" s="117"/>
    </row>
    <row r="468" spans="1:14" ht="12.75" customHeight="1" x14ac:dyDescent="0.2">
      <c r="A468" s="18" t="s">
        <v>61</v>
      </c>
      <c r="B468" s="112" t="s">
        <v>62</v>
      </c>
      <c r="C468" s="113"/>
      <c r="D468" s="113"/>
      <c r="E468" s="113"/>
      <c r="F468" s="113"/>
      <c r="G468" s="113"/>
      <c r="H468" s="95">
        <v>0</v>
      </c>
      <c r="I468" s="114">
        <v>1095.6300000000001</v>
      </c>
      <c r="J468" s="115"/>
      <c r="K468" s="95">
        <v>3127.82</v>
      </c>
      <c r="L468" s="95">
        <v>3127.82</v>
      </c>
      <c r="M468" s="114">
        <v>3127.82</v>
      </c>
      <c r="N468" s="115"/>
    </row>
    <row r="475" spans="1:14" x14ac:dyDescent="0.2">
      <c r="J475" s="148" t="s">
        <v>230</v>
      </c>
      <c r="K475" s="148"/>
      <c r="L475" s="148"/>
      <c r="M475" s="148"/>
      <c r="N475" s="148"/>
    </row>
    <row r="477" spans="1:14" x14ac:dyDescent="0.2">
      <c r="J477" s="8"/>
      <c r="K477" s="8"/>
      <c r="L477" s="8"/>
      <c r="M477" s="8"/>
      <c r="N477" s="8"/>
    </row>
    <row r="478" spans="1:14" x14ac:dyDescent="0.2">
      <c r="J478" s="148" t="s">
        <v>231</v>
      </c>
      <c r="K478" s="148"/>
      <c r="L478" s="148"/>
      <c r="M478" s="148"/>
      <c r="N478" s="148"/>
    </row>
  </sheetData>
  <mergeCells count="1167">
    <mergeCell ref="B246:G246"/>
    <mergeCell ref="B421:G421"/>
    <mergeCell ref="B423:G423"/>
    <mergeCell ref="B422:G422"/>
    <mergeCell ref="I422:J422"/>
    <mergeCell ref="M422:N422"/>
    <mergeCell ref="B363:G363"/>
    <mergeCell ref="I363:J363"/>
    <mergeCell ref="M363:N363"/>
    <mergeCell ref="B364:G364"/>
    <mergeCell ref="I364:J364"/>
    <mergeCell ref="M364:N364"/>
    <mergeCell ref="B365:G365"/>
    <mergeCell ref="I365:J365"/>
    <mergeCell ref="M365:N365"/>
    <mergeCell ref="B366:G366"/>
    <mergeCell ref="B467:G467"/>
    <mergeCell ref="I467:J467"/>
    <mergeCell ref="M467:N467"/>
    <mergeCell ref="B465:G465"/>
    <mergeCell ref="I465:J465"/>
    <mergeCell ref="M465:N465"/>
    <mergeCell ref="B466:G466"/>
    <mergeCell ref="I466:J466"/>
    <mergeCell ref="B460:G460"/>
    <mergeCell ref="I460:J460"/>
    <mergeCell ref="M460:N460"/>
    <mergeCell ref="B461:G461"/>
    <mergeCell ref="I461:J461"/>
    <mergeCell ref="M461:N461"/>
    <mergeCell ref="B462:G462"/>
    <mergeCell ref="I462:J462"/>
    <mergeCell ref="M462:N462"/>
    <mergeCell ref="M466:N466"/>
    <mergeCell ref="B463:G463"/>
    <mergeCell ref="I463:J463"/>
    <mergeCell ref="M463:N463"/>
    <mergeCell ref="B464:G464"/>
    <mergeCell ref="I464:J464"/>
    <mergeCell ref="M464:N464"/>
    <mergeCell ref="B458:G458"/>
    <mergeCell ref="I458:J458"/>
    <mergeCell ref="M458:N458"/>
    <mergeCell ref="B396:G396"/>
    <mergeCell ref="B459:G459"/>
    <mergeCell ref="I459:J459"/>
    <mergeCell ref="M459:N459"/>
    <mergeCell ref="B368:G368"/>
    <mergeCell ref="I368:J368"/>
    <mergeCell ref="M368:N368"/>
    <mergeCell ref="B370:G370"/>
    <mergeCell ref="I370:J370"/>
    <mergeCell ref="M370:N370"/>
    <mergeCell ref="I369:J369"/>
    <mergeCell ref="M369:N369"/>
    <mergeCell ref="I388:J388"/>
    <mergeCell ref="B402:G402"/>
    <mergeCell ref="I402:J402"/>
    <mergeCell ref="M402:N402"/>
    <mergeCell ref="B401:G401"/>
    <mergeCell ref="I401:J401"/>
    <mergeCell ref="M401:N401"/>
    <mergeCell ref="B400:G400"/>
    <mergeCell ref="I400:J400"/>
    <mergeCell ref="M367:N367"/>
    <mergeCell ref="B378:G378"/>
    <mergeCell ref="I378:J378"/>
    <mergeCell ref="M378:N378"/>
    <mergeCell ref="B377:G377"/>
    <mergeCell ref="I377:J377"/>
    <mergeCell ref="M377:N377"/>
    <mergeCell ref="B376:G376"/>
    <mergeCell ref="B374:G374"/>
    <mergeCell ref="I374:J374"/>
    <mergeCell ref="M374:N374"/>
    <mergeCell ref="B384:G384"/>
    <mergeCell ref="I384:J384"/>
    <mergeCell ref="M384:N384"/>
    <mergeCell ref="B383:G383"/>
    <mergeCell ref="I383:J383"/>
    <mergeCell ref="M383:N383"/>
    <mergeCell ref="B382:G382"/>
    <mergeCell ref="I382:J382"/>
    <mergeCell ref="M382:N382"/>
    <mergeCell ref="B381:G381"/>
    <mergeCell ref="I381:J381"/>
    <mergeCell ref="I367:J367"/>
    <mergeCell ref="B369:G369"/>
    <mergeCell ref="I373:J373"/>
    <mergeCell ref="M373:N373"/>
    <mergeCell ref="B372:G372"/>
    <mergeCell ref="I372:J372"/>
    <mergeCell ref="M372:N372"/>
    <mergeCell ref="B371:G371"/>
    <mergeCell ref="I371:J371"/>
    <mergeCell ref="M371:N371"/>
    <mergeCell ref="I34:J34"/>
    <mergeCell ref="M34:N34"/>
    <mergeCell ref="B35:G35"/>
    <mergeCell ref="I35:J35"/>
    <mergeCell ref="I37:J37"/>
    <mergeCell ref="B87:G87"/>
    <mergeCell ref="B185:G185"/>
    <mergeCell ref="I185:J185"/>
    <mergeCell ref="B101:G101"/>
    <mergeCell ref="I101:J101"/>
    <mergeCell ref="I100:J100"/>
    <mergeCell ref="M101:N101"/>
    <mergeCell ref="B102:G102"/>
    <mergeCell ref="I102:J102"/>
    <mergeCell ref="M102:N102"/>
    <mergeCell ref="B99:G99"/>
    <mergeCell ref="I99:J99"/>
    <mergeCell ref="M99:N99"/>
    <mergeCell ref="B100:G100"/>
    <mergeCell ref="B95:G95"/>
    <mergeCell ref="I95:J95"/>
    <mergeCell ref="M95:N95"/>
    <mergeCell ref="B96:G96"/>
    <mergeCell ref="I96:J96"/>
    <mergeCell ref="M96:N96"/>
    <mergeCell ref="M100:N100"/>
    <mergeCell ref="B97:G97"/>
    <mergeCell ref="I97:J97"/>
    <mergeCell ref="M97:N97"/>
    <mergeCell ref="B98:G98"/>
    <mergeCell ref="I98:J98"/>
    <mergeCell ref="M98:N98"/>
    <mergeCell ref="B80:G80"/>
    <mergeCell ref="I80:J80"/>
    <mergeCell ref="M80:N80"/>
    <mergeCell ref="B81:G81"/>
    <mergeCell ref="I81:J81"/>
    <mergeCell ref="M81:N81"/>
    <mergeCell ref="B82:G82"/>
    <mergeCell ref="I82:J82"/>
    <mergeCell ref="M82:N82"/>
    <mergeCell ref="B83:G83"/>
    <mergeCell ref="I83:J83"/>
    <mergeCell ref="M83:N83"/>
    <mergeCell ref="B29:G29"/>
    <mergeCell ref="I29:J29"/>
    <mergeCell ref="M29:N29"/>
    <mergeCell ref="B30:G30"/>
    <mergeCell ref="I30:J30"/>
    <mergeCell ref="M30:N30"/>
    <mergeCell ref="B31:G31"/>
    <mergeCell ref="I31:J31"/>
    <mergeCell ref="M31:N31"/>
    <mergeCell ref="B32:G32"/>
    <mergeCell ref="I32:J32"/>
    <mergeCell ref="M32:N32"/>
    <mergeCell ref="M35:N35"/>
    <mergeCell ref="B33:G33"/>
    <mergeCell ref="I33:J33"/>
    <mergeCell ref="M33:N33"/>
    <mergeCell ref="B36:G36"/>
    <mergeCell ref="I36:J36"/>
    <mergeCell ref="M36:N36"/>
    <mergeCell ref="B34:G34"/>
    <mergeCell ref="B94:G94"/>
    <mergeCell ref="I94:J94"/>
    <mergeCell ref="M94:N94"/>
    <mergeCell ref="B84:G84"/>
    <mergeCell ref="I84:J84"/>
    <mergeCell ref="M84:N84"/>
    <mergeCell ref="B85:G85"/>
    <mergeCell ref="I85:J85"/>
    <mergeCell ref="M85:N85"/>
    <mergeCell ref="B86:G86"/>
    <mergeCell ref="I86:J86"/>
    <mergeCell ref="M86:N86"/>
    <mergeCell ref="B88:G88"/>
    <mergeCell ref="I88:J88"/>
    <mergeCell ref="M88:N88"/>
    <mergeCell ref="B89:G89"/>
    <mergeCell ref="I89:J89"/>
    <mergeCell ref="M89:N89"/>
    <mergeCell ref="I91:J91"/>
    <mergeCell ref="M91:N91"/>
    <mergeCell ref="B92:G92"/>
    <mergeCell ref="I92:J92"/>
    <mergeCell ref="M92:N92"/>
    <mergeCell ref="B93:G93"/>
    <mergeCell ref="I93:J93"/>
    <mergeCell ref="M93:N93"/>
    <mergeCell ref="B90:G90"/>
    <mergeCell ref="I90:J90"/>
    <mergeCell ref="M90:N90"/>
    <mergeCell ref="B91:G91"/>
    <mergeCell ref="B113:G113"/>
    <mergeCell ref="I113:J113"/>
    <mergeCell ref="M113:N113"/>
    <mergeCell ref="B112:G112"/>
    <mergeCell ref="I112:J112"/>
    <mergeCell ref="M112:N112"/>
    <mergeCell ref="B111:G111"/>
    <mergeCell ref="I111:J111"/>
    <mergeCell ref="M111:N111"/>
    <mergeCell ref="B110:G110"/>
    <mergeCell ref="I110:J110"/>
    <mergeCell ref="M110:N110"/>
    <mergeCell ref="M108:N108"/>
    <mergeCell ref="B109:G109"/>
    <mergeCell ref="I109:J109"/>
    <mergeCell ref="M109:N109"/>
    <mergeCell ref="B108:G108"/>
    <mergeCell ref="I108:J108"/>
    <mergeCell ref="B119:G119"/>
    <mergeCell ref="I119:J119"/>
    <mergeCell ref="M119:N119"/>
    <mergeCell ref="B118:G118"/>
    <mergeCell ref="I118:J118"/>
    <mergeCell ref="M118:N118"/>
    <mergeCell ref="B117:G117"/>
    <mergeCell ref="I117:J117"/>
    <mergeCell ref="M117:N117"/>
    <mergeCell ref="B116:G116"/>
    <mergeCell ref="I116:J116"/>
    <mergeCell ref="M116:N116"/>
    <mergeCell ref="B115:G115"/>
    <mergeCell ref="I115:J115"/>
    <mergeCell ref="M115:N115"/>
    <mergeCell ref="B114:G114"/>
    <mergeCell ref="I114:J114"/>
    <mergeCell ref="M114:N114"/>
    <mergeCell ref="B125:G125"/>
    <mergeCell ref="I125:J125"/>
    <mergeCell ref="M125:N125"/>
    <mergeCell ref="B124:G124"/>
    <mergeCell ref="I124:J124"/>
    <mergeCell ref="M124:N124"/>
    <mergeCell ref="B123:G123"/>
    <mergeCell ref="I123:J123"/>
    <mergeCell ref="M123:N123"/>
    <mergeCell ref="B122:G122"/>
    <mergeCell ref="I122:J122"/>
    <mergeCell ref="M122:N122"/>
    <mergeCell ref="B121:G121"/>
    <mergeCell ref="I121:J121"/>
    <mergeCell ref="M121:N121"/>
    <mergeCell ref="B120:G120"/>
    <mergeCell ref="I120:J120"/>
    <mergeCell ref="M120:N120"/>
    <mergeCell ref="B131:G131"/>
    <mergeCell ref="I131:J131"/>
    <mergeCell ref="M131:N131"/>
    <mergeCell ref="B130:G130"/>
    <mergeCell ref="I130:J130"/>
    <mergeCell ref="M130:N130"/>
    <mergeCell ref="B129:G129"/>
    <mergeCell ref="I129:J129"/>
    <mergeCell ref="M129:N129"/>
    <mergeCell ref="B128:G128"/>
    <mergeCell ref="I128:J128"/>
    <mergeCell ref="M128:N128"/>
    <mergeCell ref="B127:G127"/>
    <mergeCell ref="I127:J127"/>
    <mergeCell ref="M127:N127"/>
    <mergeCell ref="B126:G126"/>
    <mergeCell ref="I126:J126"/>
    <mergeCell ref="M126:N126"/>
    <mergeCell ref="B137:G137"/>
    <mergeCell ref="I137:J137"/>
    <mergeCell ref="M137:N137"/>
    <mergeCell ref="B136:G136"/>
    <mergeCell ref="I136:J136"/>
    <mergeCell ref="M136:N136"/>
    <mergeCell ref="B135:G135"/>
    <mergeCell ref="I135:J135"/>
    <mergeCell ref="M135:N135"/>
    <mergeCell ref="B134:G134"/>
    <mergeCell ref="I134:J134"/>
    <mergeCell ref="M134:N134"/>
    <mergeCell ref="B133:G133"/>
    <mergeCell ref="I133:J133"/>
    <mergeCell ref="M133:N133"/>
    <mergeCell ref="B132:G132"/>
    <mergeCell ref="I132:J132"/>
    <mergeCell ref="M132:N132"/>
    <mergeCell ref="M37:N37"/>
    <mergeCell ref="B160:G160"/>
    <mergeCell ref="I160:J160"/>
    <mergeCell ref="M160:N160"/>
    <mergeCell ref="B159:G159"/>
    <mergeCell ref="I159:J159"/>
    <mergeCell ref="M159:N159"/>
    <mergeCell ref="M158:N158"/>
    <mergeCell ref="B157:G157"/>
    <mergeCell ref="I157:J157"/>
    <mergeCell ref="M157:N157"/>
    <mergeCell ref="B156:G156"/>
    <mergeCell ref="I156:J156"/>
    <mergeCell ref="M156:N156"/>
    <mergeCell ref="B155:G155"/>
    <mergeCell ref="I155:J155"/>
    <mergeCell ref="M155:N155"/>
    <mergeCell ref="B146:G146"/>
    <mergeCell ref="I146:J146"/>
    <mergeCell ref="M146:N146"/>
    <mergeCell ref="B145:G145"/>
    <mergeCell ref="I145:J145"/>
    <mergeCell ref="M145:N145"/>
    <mergeCell ref="B144:G144"/>
    <mergeCell ref="M141:N141"/>
    <mergeCell ref="B140:G140"/>
    <mergeCell ref="I140:J140"/>
    <mergeCell ref="M140:N140"/>
    <mergeCell ref="B139:G139"/>
    <mergeCell ref="I139:J139"/>
    <mergeCell ref="M139:N139"/>
    <mergeCell ref="B138:G138"/>
    <mergeCell ref="B169:G169"/>
    <mergeCell ref="I169:J169"/>
    <mergeCell ref="M169:N169"/>
    <mergeCell ref="B168:G168"/>
    <mergeCell ref="I168:J168"/>
    <mergeCell ref="M168:N168"/>
    <mergeCell ref="B167:G167"/>
    <mergeCell ref="I167:J167"/>
    <mergeCell ref="M167:N167"/>
    <mergeCell ref="B166:G166"/>
    <mergeCell ref="I166:J166"/>
    <mergeCell ref="M166:N166"/>
    <mergeCell ref="B165:G165"/>
    <mergeCell ref="I165:J165"/>
    <mergeCell ref="M165:N165"/>
    <mergeCell ref="M61:N61"/>
    <mergeCell ref="A60:N60"/>
    <mergeCell ref="A63:N64"/>
    <mergeCell ref="B158:G158"/>
    <mergeCell ref="I158:J158"/>
    <mergeCell ref="I144:J144"/>
    <mergeCell ref="M144:N144"/>
    <mergeCell ref="B143:G143"/>
    <mergeCell ref="I143:J143"/>
    <mergeCell ref="M143:N143"/>
    <mergeCell ref="B142:G142"/>
    <mergeCell ref="I142:J142"/>
    <mergeCell ref="M142:N142"/>
    <mergeCell ref="B141:G141"/>
    <mergeCell ref="I141:J141"/>
    <mergeCell ref="I138:J138"/>
    <mergeCell ref="M138:N138"/>
    <mergeCell ref="B175:G175"/>
    <mergeCell ref="I175:J175"/>
    <mergeCell ref="M175:N175"/>
    <mergeCell ref="B174:G174"/>
    <mergeCell ref="I174:J174"/>
    <mergeCell ref="M174:N174"/>
    <mergeCell ref="B173:G173"/>
    <mergeCell ref="I173:J173"/>
    <mergeCell ref="M173:N173"/>
    <mergeCell ref="B172:G172"/>
    <mergeCell ref="I172:J172"/>
    <mergeCell ref="M172:N172"/>
    <mergeCell ref="B171:G171"/>
    <mergeCell ref="I171:J171"/>
    <mergeCell ref="M171:N171"/>
    <mergeCell ref="B170:G170"/>
    <mergeCell ref="I170:J170"/>
    <mergeCell ref="M170:N170"/>
    <mergeCell ref="B181:G181"/>
    <mergeCell ref="I181:J181"/>
    <mergeCell ref="M181:N181"/>
    <mergeCell ref="B180:G180"/>
    <mergeCell ref="I180:J180"/>
    <mergeCell ref="M180:N180"/>
    <mergeCell ref="B179:G179"/>
    <mergeCell ref="I179:J179"/>
    <mergeCell ref="M179:N179"/>
    <mergeCell ref="B178:G178"/>
    <mergeCell ref="I178:J178"/>
    <mergeCell ref="M178:N178"/>
    <mergeCell ref="B177:G177"/>
    <mergeCell ref="I177:J177"/>
    <mergeCell ref="M177:N177"/>
    <mergeCell ref="B176:G176"/>
    <mergeCell ref="I176:J176"/>
    <mergeCell ref="M176:N176"/>
    <mergeCell ref="B188:G188"/>
    <mergeCell ref="I188:J188"/>
    <mergeCell ref="M188:N188"/>
    <mergeCell ref="B184:G184"/>
    <mergeCell ref="I184:J184"/>
    <mergeCell ref="M184:N184"/>
    <mergeCell ref="M185:N185"/>
    <mergeCell ref="B186:G186"/>
    <mergeCell ref="B183:G183"/>
    <mergeCell ref="I183:J183"/>
    <mergeCell ref="M183:N183"/>
    <mergeCell ref="I186:J186"/>
    <mergeCell ref="M186:N186"/>
    <mergeCell ref="B187:G187"/>
    <mergeCell ref="I187:J187"/>
    <mergeCell ref="M187:N187"/>
    <mergeCell ref="B182:G182"/>
    <mergeCell ref="I182:J182"/>
    <mergeCell ref="M182:N182"/>
    <mergeCell ref="B194:G194"/>
    <mergeCell ref="I194:J194"/>
    <mergeCell ref="M194:N194"/>
    <mergeCell ref="B193:G193"/>
    <mergeCell ref="I193:J193"/>
    <mergeCell ref="M193:N193"/>
    <mergeCell ref="B192:G192"/>
    <mergeCell ref="I192:J192"/>
    <mergeCell ref="M192:N192"/>
    <mergeCell ref="B191:G191"/>
    <mergeCell ref="I191:J191"/>
    <mergeCell ref="M191:N191"/>
    <mergeCell ref="B190:G190"/>
    <mergeCell ref="I190:J190"/>
    <mergeCell ref="M190:N190"/>
    <mergeCell ref="B189:G189"/>
    <mergeCell ref="I189:J189"/>
    <mergeCell ref="M189:N189"/>
    <mergeCell ref="B200:G200"/>
    <mergeCell ref="I200:J200"/>
    <mergeCell ref="M200:N200"/>
    <mergeCell ref="B199:G199"/>
    <mergeCell ref="I199:J199"/>
    <mergeCell ref="M199:N199"/>
    <mergeCell ref="B198:G198"/>
    <mergeCell ref="I198:J198"/>
    <mergeCell ref="M198:N198"/>
    <mergeCell ref="B197:G197"/>
    <mergeCell ref="I197:J197"/>
    <mergeCell ref="M197:N197"/>
    <mergeCell ref="B196:G196"/>
    <mergeCell ref="I196:J196"/>
    <mergeCell ref="M196:N196"/>
    <mergeCell ref="B195:G195"/>
    <mergeCell ref="I195:J195"/>
    <mergeCell ref="M195:N195"/>
    <mergeCell ref="B210:G210"/>
    <mergeCell ref="I210:J210"/>
    <mergeCell ref="B209:G209"/>
    <mergeCell ref="I209:J209"/>
    <mergeCell ref="B204:G204"/>
    <mergeCell ref="I204:J204"/>
    <mergeCell ref="M204:N204"/>
    <mergeCell ref="B203:G203"/>
    <mergeCell ref="I203:J203"/>
    <mergeCell ref="M203:N203"/>
    <mergeCell ref="B202:G202"/>
    <mergeCell ref="I202:J202"/>
    <mergeCell ref="M202:N202"/>
    <mergeCell ref="B201:G201"/>
    <mergeCell ref="I201:J201"/>
    <mergeCell ref="M201:N201"/>
    <mergeCell ref="B207:G207"/>
    <mergeCell ref="I207:J207"/>
    <mergeCell ref="M207:N207"/>
    <mergeCell ref="B208:G208"/>
    <mergeCell ref="I208:J208"/>
    <mergeCell ref="M208:N208"/>
    <mergeCell ref="B206:G206"/>
    <mergeCell ref="I206:J206"/>
    <mergeCell ref="M206:N206"/>
    <mergeCell ref="B219:G219"/>
    <mergeCell ref="I219:J219"/>
    <mergeCell ref="M219:N219"/>
    <mergeCell ref="B218:G218"/>
    <mergeCell ref="I218:J218"/>
    <mergeCell ref="M218:N218"/>
    <mergeCell ref="B217:G217"/>
    <mergeCell ref="I217:J217"/>
    <mergeCell ref="M217:N217"/>
    <mergeCell ref="B216:G216"/>
    <mergeCell ref="I216:J216"/>
    <mergeCell ref="M216:N216"/>
    <mergeCell ref="B211:G211"/>
    <mergeCell ref="I211:J211"/>
    <mergeCell ref="B212:G212"/>
    <mergeCell ref="I212:J212"/>
    <mergeCell ref="M212:N212"/>
    <mergeCell ref="B213:G213"/>
    <mergeCell ref="I213:J213"/>
    <mergeCell ref="M213:N213"/>
    <mergeCell ref="B214:G214"/>
    <mergeCell ref="I214:J214"/>
    <mergeCell ref="M214:N214"/>
    <mergeCell ref="B215:G215"/>
    <mergeCell ref="I215:J215"/>
    <mergeCell ref="M215:N215"/>
    <mergeCell ref="B226:G226"/>
    <mergeCell ref="I226:J226"/>
    <mergeCell ref="M226:N226"/>
    <mergeCell ref="B225:G225"/>
    <mergeCell ref="I225:J225"/>
    <mergeCell ref="M225:N225"/>
    <mergeCell ref="B223:G223"/>
    <mergeCell ref="I223:J223"/>
    <mergeCell ref="M223:N223"/>
    <mergeCell ref="B222:G222"/>
    <mergeCell ref="I222:J222"/>
    <mergeCell ref="M222:N222"/>
    <mergeCell ref="B221:G221"/>
    <mergeCell ref="I221:J221"/>
    <mergeCell ref="M221:N221"/>
    <mergeCell ref="B220:G220"/>
    <mergeCell ref="I220:J220"/>
    <mergeCell ref="M220:N220"/>
    <mergeCell ref="B224:G224"/>
    <mergeCell ref="I224:J224"/>
    <mergeCell ref="M224:N224"/>
    <mergeCell ref="B232:G232"/>
    <mergeCell ref="I232:J232"/>
    <mergeCell ref="M232:N232"/>
    <mergeCell ref="B231:G231"/>
    <mergeCell ref="I231:J231"/>
    <mergeCell ref="M231:N231"/>
    <mergeCell ref="B230:G230"/>
    <mergeCell ref="I230:J230"/>
    <mergeCell ref="M230:N230"/>
    <mergeCell ref="B229:G229"/>
    <mergeCell ref="I229:J229"/>
    <mergeCell ref="M229:N229"/>
    <mergeCell ref="B228:G228"/>
    <mergeCell ref="I228:J228"/>
    <mergeCell ref="M228:N228"/>
    <mergeCell ref="B227:G227"/>
    <mergeCell ref="I227:J227"/>
    <mergeCell ref="M227:N227"/>
    <mergeCell ref="B238:G238"/>
    <mergeCell ref="I238:J238"/>
    <mergeCell ref="M238:N238"/>
    <mergeCell ref="B237:G237"/>
    <mergeCell ref="I237:J237"/>
    <mergeCell ref="M237:N237"/>
    <mergeCell ref="B236:G236"/>
    <mergeCell ref="I236:J236"/>
    <mergeCell ref="M236:N236"/>
    <mergeCell ref="B235:G235"/>
    <mergeCell ref="I235:J235"/>
    <mergeCell ref="M235:N235"/>
    <mergeCell ref="B234:G234"/>
    <mergeCell ref="I234:J234"/>
    <mergeCell ref="M234:N234"/>
    <mergeCell ref="B233:G233"/>
    <mergeCell ref="I233:J233"/>
    <mergeCell ref="M233:N233"/>
    <mergeCell ref="B245:G245"/>
    <mergeCell ref="I245:J245"/>
    <mergeCell ref="M245:N245"/>
    <mergeCell ref="B244:G244"/>
    <mergeCell ref="I244:J244"/>
    <mergeCell ref="M244:N244"/>
    <mergeCell ref="M243:N243"/>
    <mergeCell ref="B243:G243"/>
    <mergeCell ref="I243:J243"/>
    <mergeCell ref="B241:G241"/>
    <mergeCell ref="I241:J241"/>
    <mergeCell ref="M241:N241"/>
    <mergeCell ref="B242:G242"/>
    <mergeCell ref="B240:G240"/>
    <mergeCell ref="I240:J240"/>
    <mergeCell ref="M240:N240"/>
    <mergeCell ref="B239:G239"/>
    <mergeCell ref="I239:J239"/>
    <mergeCell ref="M239:N239"/>
    <mergeCell ref="I242:J242"/>
    <mergeCell ref="M242:N242"/>
    <mergeCell ref="B252:G252"/>
    <mergeCell ref="I252:J252"/>
    <mergeCell ref="M252:N252"/>
    <mergeCell ref="B251:G251"/>
    <mergeCell ref="I251:J251"/>
    <mergeCell ref="M251:N251"/>
    <mergeCell ref="B250:G250"/>
    <mergeCell ref="I250:J250"/>
    <mergeCell ref="M250:N250"/>
    <mergeCell ref="B249:G249"/>
    <mergeCell ref="I249:J249"/>
    <mergeCell ref="M249:N249"/>
    <mergeCell ref="B248:G248"/>
    <mergeCell ref="I248:J248"/>
    <mergeCell ref="M248:N248"/>
    <mergeCell ref="B247:G247"/>
    <mergeCell ref="I247:J247"/>
    <mergeCell ref="M247:N247"/>
    <mergeCell ref="B258:G258"/>
    <mergeCell ref="I258:J258"/>
    <mergeCell ref="M258:N258"/>
    <mergeCell ref="B257:G257"/>
    <mergeCell ref="I257:J257"/>
    <mergeCell ref="M257:N257"/>
    <mergeCell ref="B256:G256"/>
    <mergeCell ref="I256:J256"/>
    <mergeCell ref="M256:N256"/>
    <mergeCell ref="B255:G255"/>
    <mergeCell ref="I255:J255"/>
    <mergeCell ref="M255:N255"/>
    <mergeCell ref="B254:G254"/>
    <mergeCell ref="I254:J254"/>
    <mergeCell ref="M254:N254"/>
    <mergeCell ref="B253:G253"/>
    <mergeCell ref="I253:J253"/>
    <mergeCell ref="M253:N253"/>
    <mergeCell ref="B267:G267"/>
    <mergeCell ref="I267:J267"/>
    <mergeCell ref="M267:N267"/>
    <mergeCell ref="B266:G266"/>
    <mergeCell ref="I266:J266"/>
    <mergeCell ref="M266:N266"/>
    <mergeCell ref="B263:G263"/>
    <mergeCell ref="I263:J263"/>
    <mergeCell ref="M263:N263"/>
    <mergeCell ref="B261:G261"/>
    <mergeCell ref="I261:J261"/>
    <mergeCell ref="M261:N261"/>
    <mergeCell ref="B260:G260"/>
    <mergeCell ref="I260:J260"/>
    <mergeCell ref="M260:N260"/>
    <mergeCell ref="B259:G259"/>
    <mergeCell ref="I259:J259"/>
    <mergeCell ref="M259:N259"/>
    <mergeCell ref="B262:G262"/>
    <mergeCell ref="B264:G264"/>
    <mergeCell ref="B265:G265"/>
    <mergeCell ref="B273:G273"/>
    <mergeCell ref="I273:J273"/>
    <mergeCell ref="M273:N273"/>
    <mergeCell ref="B272:G272"/>
    <mergeCell ref="I272:J272"/>
    <mergeCell ref="M272:N272"/>
    <mergeCell ref="B271:G271"/>
    <mergeCell ref="I271:J271"/>
    <mergeCell ref="M271:N271"/>
    <mergeCell ref="B270:G270"/>
    <mergeCell ref="I270:J270"/>
    <mergeCell ref="M270:N270"/>
    <mergeCell ref="B269:G269"/>
    <mergeCell ref="I269:J269"/>
    <mergeCell ref="M269:N269"/>
    <mergeCell ref="B268:G268"/>
    <mergeCell ref="I268:J268"/>
    <mergeCell ref="M268:N268"/>
    <mergeCell ref="B279:G279"/>
    <mergeCell ref="I279:J279"/>
    <mergeCell ref="M279:N279"/>
    <mergeCell ref="B278:G278"/>
    <mergeCell ref="I278:J278"/>
    <mergeCell ref="M278:N278"/>
    <mergeCell ref="B277:G277"/>
    <mergeCell ref="I277:J277"/>
    <mergeCell ref="M277:N277"/>
    <mergeCell ref="B276:G276"/>
    <mergeCell ref="I276:J276"/>
    <mergeCell ref="M276:N276"/>
    <mergeCell ref="B275:G275"/>
    <mergeCell ref="I275:J275"/>
    <mergeCell ref="M275:N275"/>
    <mergeCell ref="B274:G274"/>
    <mergeCell ref="I274:J274"/>
    <mergeCell ref="M274:N274"/>
    <mergeCell ref="B285:G285"/>
    <mergeCell ref="I285:J285"/>
    <mergeCell ref="M285:N285"/>
    <mergeCell ref="B284:G284"/>
    <mergeCell ref="I284:J284"/>
    <mergeCell ref="M284:N284"/>
    <mergeCell ref="B283:G283"/>
    <mergeCell ref="I283:J283"/>
    <mergeCell ref="M283:N283"/>
    <mergeCell ref="B282:G282"/>
    <mergeCell ref="I282:J282"/>
    <mergeCell ref="M282:N282"/>
    <mergeCell ref="B281:G281"/>
    <mergeCell ref="I281:J281"/>
    <mergeCell ref="M281:N281"/>
    <mergeCell ref="B280:G280"/>
    <mergeCell ref="I280:J280"/>
    <mergeCell ref="M280:N280"/>
    <mergeCell ref="B291:G291"/>
    <mergeCell ref="I291:J291"/>
    <mergeCell ref="M291:N291"/>
    <mergeCell ref="B290:G290"/>
    <mergeCell ref="I290:J290"/>
    <mergeCell ref="M290:N290"/>
    <mergeCell ref="B289:G289"/>
    <mergeCell ref="I289:J289"/>
    <mergeCell ref="M289:N289"/>
    <mergeCell ref="B288:G288"/>
    <mergeCell ref="I288:J288"/>
    <mergeCell ref="M288:N288"/>
    <mergeCell ref="B287:G287"/>
    <mergeCell ref="I287:J287"/>
    <mergeCell ref="M287:N287"/>
    <mergeCell ref="B286:G286"/>
    <mergeCell ref="I286:J286"/>
    <mergeCell ref="M286:N286"/>
    <mergeCell ref="B297:G297"/>
    <mergeCell ref="I297:J297"/>
    <mergeCell ref="M297:N297"/>
    <mergeCell ref="B296:G296"/>
    <mergeCell ref="I296:J296"/>
    <mergeCell ref="M296:N296"/>
    <mergeCell ref="B295:G295"/>
    <mergeCell ref="I295:J295"/>
    <mergeCell ref="M295:N295"/>
    <mergeCell ref="B294:G294"/>
    <mergeCell ref="I294:J294"/>
    <mergeCell ref="M294:N294"/>
    <mergeCell ref="B293:G293"/>
    <mergeCell ref="I293:J293"/>
    <mergeCell ref="M293:N293"/>
    <mergeCell ref="B292:G292"/>
    <mergeCell ref="I292:J292"/>
    <mergeCell ref="M292:N292"/>
    <mergeCell ref="B306:G306"/>
    <mergeCell ref="I306:J306"/>
    <mergeCell ref="M306:N306"/>
    <mergeCell ref="B305:G305"/>
    <mergeCell ref="I305:J305"/>
    <mergeCell ref="M305:N305"/>
    <mergeCell ref="B304:G304"/>
    <mergeCell ref="I304:J304"/>
    <mergeCell ref="M304:N304"/>
    <mergeCell ref="B303:G303"/>
    <mergeCell ref="I303:J303"/>
    <mergeCell ref="M303:N303"/>
    <mergeCell ref="B302:G302"/>
    <mergeCell ref="I302:J302"/>
    <mergeCell ref="M302:N302"/>
    <mergeCell ref="B298:G298"/>
    <mergeCell ref="I298:J298"/>
    <mergeCell ref="M298:N298"/>
    <mergeCell ref="B299:G299"/>
    <mergeCell ref="I299:J299"/>
    <mergeCell ref="M299:N299"/>
    <mergeCell ref="B300:G300"/>
    <mergeCell ref="B301:G301"/>
    <mergeCell ref="B313:G313"/>
    <mergeCell ref="I313:J313"/>
    <mergeCell ref="M313:N313"/>
    <mergeCell ref="B312:G312"/>
    <mergeCell ref="I312:J312"/>
    <mergeCell ref="M312:N312"/>
    <mergeCell ref="B311:G311"/>
    <mergeCell ref="I311:J311"/>
    <mergeCell ref="M311:N311"/>
    <mergeCell ref="B310:G310"/>
    <mergeCell ref="I310:J310"/>
    <mergeCell ref="M310:N310"/>
    <mergeCell ref="B309:G309"/>
    <mergeCell ref="I309:J309"/>
    <mergeCell ref="M309:N309"/>
    <mergeCell ref="B308:G308"/>
    <mergeCell ref="I308:J308"/>
    <mergeCell ref="M308:N308"/>
    <mergeCell ref="B319:G319"/>
    <mergeCell ref="I319:J319"/>
    <mergeCell ref="M319:N319"/>
    <mergeCell ref="B318:G318"/>
    <mergeCell ref="I318:J318"/>
    <mergeCell ref="M318:N318"/>
    <mergeCell ref="B317:G317"/>
    <mergeCell ref="I317:J317"/>
    <mergeCell ref="M317:N317"/>
    <mergeCell ref="B316:G316"/>
    <mergeCell ref="I316:J316"/>
    <mergeCell ref="M316:N316"/>
    <mergeCell ref="B315:G315"/>
    <mergeCell ref="I315:J315"/>
    <mergeCell ref="M315:N315"/>
    <mergeCell ref="B314:G314"/>
    <mergeCell ref="I314:J314"/>
    <mergeCell ref="M314:N314"/>
    <mergeCell ref="B325:G325"/>
    <mergeCell ref="I325:J325"/>
    <mergeCell ref="M325:N325"/>
    <mergeCell ref="B324:G324"/>
    <mergeCell ref="I324:J324"/>
    <mergeCell ref="M324:N324"/>
    <mergeCell ref="B323:G323"/>
    <mergeCell ref="I323:J323"/>
    <mergeCell ref="M323:N323"/>
    <mergeCell ref="B322:G322"/>
    <mergeCell ref="I322:J322"/>
    <mergeCell ref="M322:N322"/>
    <mergeCell ref="B321:G321"/>
    <mergeCell ref="I321:J321"/>
    <mergeCell ref="M321:N321"/>
    <mergeCell ref="B320:G320"/>
    <mergeCell ref="I320:J320"/>
    <mergeCell ref="M320:N320"/>
    <mergeCell ref="B331:G331"/>
    <mergeCell ref="I331:J331"/>
    <mergeCell ref="M331:N331"/>
    <mergeCell ref="B330:G330"/>
    <mergeCell ref="I330:J330"/>
    <mergeCell ref="M330:N330"/>
    <mergeCell ref="B329:G329"/>
    <mergeCell ref="I329:J329"/>
    <mergeCell ref="M329:N329"/>
    <mergeCell ref="B328:G328"/>
    <mergeCell ref="I328:J328"/>
    <mergeCell ref="M328:N328"/>
    <mergeCell ref="B327:G327"/>
    <mergeCell ref="I327:J327"/>
    <mergeCell ref="M327:N327"/>
    <mergeCell ref="B326:G326"/>
    <mergeCell ref="I326:J326"/>
    <mergeCell ref="M326:N326"/>
    <mergeCell ref="B337:G337"/>
    <mergeCell ref="I337:J337"/>
    <mergeCell ref="M337:N337"/>
    <mergeCell ref="B336:G336"/>
    <mergeCell ref="I336:J336"/>
    <mergeCell ref="M336:N336"/>
    <mergeCell ref="B335:G335"/>
    <mergeCell ref="I335:J335"/>
    <mergeCell ref="M335:N335"/>
    <mergeCell ref="B334:G334"/>
    <mergeCell ref="I334:J334"/>
    <mergeCell ref="M334:N334"/>
    <mergeCell ref="B333:G333"/>
    <mergeCell ref="I333:J333"/>
    <mergeCell ref="M333:N333"/>
    <mergeCell ref="B332:G332"/>
    <mergeCell ref="I332:J332"/>
    <mergeCell ref="M332:N332"/>
    <mergeCell ref="B343:G343"/>
    <mergeCell ref="I343:J343"/>
    <mergeCell ref="M343:N343"/>
    <mergeCell ref="B342:G342"/>
    <mergeCell ref="I342:J342"/>
    <mergeCell ref="M342:N342"/>
    <mergeCell ref="B341:G341"/>
    <mergeCell ref="I341:J341"/>
    <mergeCell ref="M341:N341"/>
    <mergeCell ref="B340:G340"/>
    <mergeCell ref="I340:J340"/>
    <mergeCell ref="M340:N340"/>
    <mergeCell ref="B339:G339"/>
    <mergeCell ref="I339:J339"/>
    <mergeCell ref="M339:N339"/>
    <mergeCell ref="B338:G338"/>
    <mergeCell ref="I338:J338"/>
    <mergeCell ref="M338:N338"/>
    <mergeCell ref="B349:G349"/>
    <mergeCell ref="I349:J349"/>
    <mergeCell ref="M349:N349"/>
    <mergeCell ref="B348:G348"/>
    <mergeCell ref="I348:J348"/>
    <mergeCell ref="M348:N348"/>
    <mergeCell ref="B347:G347"/>
    <mergeCell ref="I347:J347"/>
    <mergeCell ref="M347:N347"/>
    <mergeCell ref="B346:G346"/>
    <mergeCell ref="I346:J346"/>
    <mergeCell ref="M346:N346"/>
    <mergeCell ref="B345:G345"/>
    <mergeCell ref="I345:J345"/>
    <mergeCell ref="M345:N345"/>
    <mergeCell ref="B344:G344"/>
    <mergeCell ref="I344:J344"/>
    <mergeCell ref="M344:N344"/>
    <mergeCell ref="B355:G355"/>
    <mergeCell ref="I355:J355"/>
    <mergeCell ref="M355:N355"/>
    <mergeCell ref="B354:G354"/>
    <mergeCell ref="I354:J354"/>
    <mergeCell ref="M354:N354"/>
    <mergeCell ref="B353:G353"/>
    <mergeCell ref="I353:J353"/>
    <mergeCell ref="M353:N353"/>
    <mergeCell ref="B352:G352"/>
    <mergeCell ref="I352:J352"/>
    <mergeCell ref="M352:N352"/>
    <mergeCell ref="B351:G351"/>
    <mergeCell ref="I351:J351"/>
    <mergeCell ref="M351:N351"/>
    <mergeCell ref="B350:G350"/>
    <mergeCell ref="I350:J350"/>
    <mergeCell ref="M350:N350"/>
    <mergeCell ref="B358:G358"/>
    <mergeCell ref="I358:J358"/>
    <mergeCell ref="M358:N358"/>
    <mergeCell ref="M359:N359"/>
    <mergeCell ref="B360:G360"/>
    <mergeCell ref="B357:G357"/>
    <mergeCell ref="I357:J357"/>
    <mergeCell ref="M357:N357"/>
    <mergeCell ref="B356:G356"/>
    <mergeCell ref="I356:J356"/>
    <mergeCell ref="M356:N356"/>
    <mergeCell ref="B359:G359"/>
    <mergeCell ref="I359:J359"/>
    <mergeCell ref="I360:J360"/>
    <mergeCell ref="M360:N360"/>
    <mergeCell ref="M388:N388"/>
    <mergeCell ref="B387:G387"/>
    <mergeCell ref="I387:J387"/>
    <mergeCell ref="M387:N387"/>
    <mergeCell ref="B386:G386"/>
    <mergeCell ref="I386:J386"/>
    <mergeCell ref="M386:N386"/>
    <mergeCell ref="B385:G385"/>
    <mergeCell ref="I385:J385"/>
    <mergeCell ref="M385:N385"/>
    <mergeCell ref="I376:J376"/>
    <mergeCell ref="M376:N376"/>
    <mergeCell ref="B361:G361"/>
    <mergeCell ref="I361:J361"/>
    <mergeCell ref="M361:N361"/>
    <mergeCell ref="B362:G362"/>
    <mergeCell ref="B373:G373"/>
    <mergeCell ref="B367:G367"/>
    <mergeCell ref="B375:G375"/>
    <mergeCell ref="I375:J375"/>
    <mergeCell ref="M375:N375"/>
    <mergeCell ref="I396:J396"/>
    <mergeCell ref="M396:N396"/>
    <mergeCell ref="B395:G395"/>
    <mergeCell ref="I395:J395"/>
    <mergeCell ref="M395:N395"/>
    <mergeCell ref="B392:G392"/>
    <mergeCell ref="I392:J392"/>
    <mergeCell ref="M392:N392"/>
    <mergeCell ref="B391:G391"/>
    <mergeCell ref="I391:J391"/>
    <mergeCell ref="M391:N391"/>
    <mergeCell ref="B390:G390"/>
    <mergeCell ref="I390:J390"/>
    <mergeCell ref="M390:N390"/>
    <mergeCell ref="B393:G393"/>
    <mergeCell ref="I393:J393"/>
    <mergeCell ref="B389:G389"/>
    <mergeCell ref="I389:J389"/>
    <mergeCell ref="M389:N389"/>
    <mergeCell ref="M393:N393"/>
    <mergeCell ref="B394:G394"/>
    <mergeCell ref="I394:J394"/>
    <mergeCell ref="M394:N394"/>
    <mergeCell ref="M381:N381"/>
    <mergeCell ref="B379:G379"/>
    <mergeCell ref="I379:J379"/>
    <mergeCell ref="M379:N379"/>
    <mergeCell ref="B388:G388"/>
    <mergeCell ref="B398:G398"/>
    <mergeCell ref="I398:J398"/>
    <mergeCell ref="M398:N398"/>
    <mergeCell ref="B397:G397"/>
    <mergeCell ref="I397:J397"/>
    <mergeCell ref="M397:N397"/>
    <mergeCell ref="B408:G408"/>
    <mergeCell ref="I408:J408"/>
    <mergeCell ref="M408:N408"/>
    <mergeCell ref="B407:G407"/>
    <mergeCell ref="I407:J407"/>
    <mergeCell ref="M407:N407"/>
    <mergeCell ref="B406:G406"/>
    <mergeCell ref="I406:J406"/>
    <mergeCell ref="M406:N406"/>
    <mergeCell ref="B405:G405"/>
    <mergeCell ref="I405:J405"/>
    <mergeCell ref="M405:N405"/>
    <mergeCell ref="B404:G404"/>
    <mergeCell ref="I404:J404"/>
    <mergeCell ref="M404:N404"/>
    <mergeCell ref="B403:G403"/>
    <mergeCell ref="I403:J403"/>
    <mergeCell ref="M403:N403"/>
    <mergeCell ref="B413:G413"/>
    <mergeCell ref="I413:J413"/>
    <mergeCell ref="M413:N413"/>
    <mergeCell ref="B412:G412"/>
    <mergeCell ref="I412:J412"/>
    <mergeCell ref="M412:N412"/>
    <mergeCell ref="B411:G411"/>
    <mergeCell ref="I411:J411"/>
    <mergeCell ref="M411:N411"/>
    <mergeCell ref="B410:G410"/>
    <mergeCell ref="I410:J410"/>
    <mergeCell ref="M410:N410"/>
    <mergeCell ref="B409:G409"/>
    <mergeCell ref="I409:J409"/>
    <mergeCell ref="M409:N409"/>
    <mergeCell ref="M400:N400"/>
    <mergeCell ref="B399:G399"/>
    <mergeCell ref="I399:J399"/>
    <mergeCell ref="M399:N399"/>
    <mergeCell ref="B419:G419"/>
    <mergeCell ref="I419:J419"/>
    <mergeCell ref="M419:N419"/>
    <mergeCell ref="B418:G418"/>
    <mergeCell ref="I418:J418"/>
    <mergeCell ref="M418:N418"/>
    <mergeCell ref="B417:G417"/>
    <mergeCell ref="I417:J417"/>
    <mergeCell ref="M417:N417"/>
    <mergeCell ref="B416:G416"/>
    <mergeCell ref="I416:J416"/>
    <mergeCell ref="M416:N416"/>
    <mergeCell ref="B415:G415"/>
    <mergeCell ref="I415:J415"/>
    <mergeCell ref="M415:N415"/>
    <mergeCell ref="B414:G414"/>
    <mergeCell ref="I414:J414"/>
    <mergeCell ref="M414:N414"/>
    <mergeCell ref="B428:G428"/>
    <mergeCell ref="I428:J428"/>
    <mergeCell ref="M428:N428"/>
    <mergeCell ref="B427:G427"/>
    <mergeCell ref="I427:J427"/>
    <mergeCell ref="M427:N427"/>
    <mergeCell ref="B426:G426"/>
    <mergeCell ref="I426:J426"/>
    <mergeCell ref="M426:N426"/>
    <mergeCell ref="B425:G425"/>
    <mergeCell ref="I425:J425"/>
    <mergeCell ref="M425:N425"/>
    <mergeCell ref="B424:G424"/>
    <mergeCell ref="I424:J424"/>
    <mergeCell ref="M424:N424"/>
    <mergeCell ref="B420:G420"/>
    <mergeCell ref="I420:J420"/>
    <mergeCell ref="M420:N420"/>
    <mergeCell ref="B434:G434"/>
    <mergeCell ref="I434:J434"/>
    <mergeCell ref="M434:N434"/>
    <mergeCell ref="B433:G433"/>
    <mergeCell ref="I433:J433"/>
    <mergeCell ref="M433:N433"/>
    <mergeCell ref="B432:G432"/>
    <mergeCell ref="I432:J432"/>
    <mergeCell ref="M432:N432"/>
    <mergeCell ref="B431:G431"/>
    <mergeCell ref="I431:J431"/>
    <mergeCell ref="M431:N431"/>
    <mergeCell ref="B430:G430"/>
    <mergeCell ref="I430:J430"/>
    <mergeCell ref="M430:N430"/>
    <mergeCell ref="B429:G429"/>
    <mergeCell ref="I429:J429"/>
    <mergeCell ref="M429:N429"/>
    <mergeCell ref="A76:N76"/>
    <mergeCell ref="A78:N78"/>
    <mergeCell ref="A106:N106"/>
    <mergeCell ref="B444:G444"/>
    <mergeCell ref="M444:N444"/>
    <mergeCell ref="B443:G443"/>
    <mergeCell ref="I443:J443"/>
    <mergeCell ref="M443:N443"/>
    <mergeCell ref="B442:G442"/>
    <mergeCell ref="I442:J442"/>
    <mergeCell ref="M442:N442"/>
    <mergeCell ref="B441:G441"/>
    <mergeCell ref="I441:J441"/>
    <mergeCell ref="M441:N441"/>
    <mergeCell ref="B440:G440"/>
    <mergeCell ref="I440:J440"/>
    <mergeCell ref="M440:N440"/>
    <mergeCell ref="B439:G439"/>
    <mergeCell ref="I439:J439"/>
    <mergeCell ref="M439:N439"/>
    <mergeCell ref="B438:G438"/>
    <mergeCell ref="I438:J438"/>
    <mergeCell ref="M438:N438"/>
    <mergeCell ref="B437:G437"/>
    <mergeCell ref="I437:J437"/>
    <mergeCell ref="M437:N437"/>
    <mergeCell ref="B436:G436"/>
    <mergeCell ref="I436:J436"/>
    <mergeCell ref="M436:N436"/>
    <mergeCell ref="B435:G435"/>
    <mergeCell ref="I435:J435"/>
    <mergeCell ref="M435:N435"/>
    <mergeCell ref="J478:N478"/>
    <mergeCell ref="J475:N475"/>
    <mergeCell ref="B456:G456"/>
    <mergeCell ref="I456:J456"/>
    <mergeCell ref="M456:N456"/>
    <mergeCell ref="B453:G453"/>
    <mergeCell ref="I453:J453"/>
    <mergeCell ref="M453:N453"/>
    <mergeCell ref="B47:G47"/>
    <mergeCell ref="I47:J47"/>
    <mergeCell ref="M47:N47"/>
    <mergeCell ref="B48:G48"/>
    <mergeCell ref="I48:J48"/>
    <mergeCell ref="B452:G452"/>
    <mergeCell ref="I452:J452"/>
    <mergeCell ref="M452:N452"/>
    <mergeCell ref="M48:N48"/>
    <mergeCell ref="B49:G49"/>
    <mergeCell ref="I49:J49"/>
    <mergeCell ref="M49:N49"/>
    <mergeCell ref="B451:G451"/>
    <mergeCell ref="I451:J451"/>
    <mergeCell ref="M451:N451"/>
    <mergeCell ref="B50:G50"/>
    <mergeCell ref="I50:J50"/>
    <mergeCell ref="M50:N50"/>
    <mergeCell ref="B450:G450"/>
    <mergeCell ref="I450:J450"/>
    <mergeCell ref="M450:N450"/>
    <mergeCell ref="A55:N55"/>
    <mergeCell ref="I57:J57"/>
    <mergeCell ref="M57:N57"/>
    <mergeCell ref="A15:N15"/>
    <mergeCell ref="A25:N25"/>
    <mergeCell ref="A27:N27"/>
    <mergeCell ref="A42:N42"/>
    <mergeCell ref="B44:G44"/>
    <mergeCell ref="I44:J44"/>
    <mergeCell ref="B457:G457"/>
    <mergeCell ref="I457:J457"/>
    <mergeCell ref="M457:N457"/>
    <mergeCell ref="M44:N44"/>
    <mergeCell ref="B45:G45"/>
    <mergeCell ref="I45:J45"/>
    <mergeCell ref="M45:N45"/>
    <mergeCell ref="B46:G46"/>
    <mergeCell ref="I46:J46"/>
    <mergeCell ref="M46:N46"/>
    <mergeCell ref="A153:N153"/>
    <mergeCell ref="A163:N163"/>
    <mergeCell ref="A57:G57"/>
    <mergeCell ref="A61:G61"/>
    <mergeCell ref="I61:J61"/>
    <mergeCell ref="B454:G454"/>
    <mergeCell ref="I454:J454"/>
    <mergeCell ref="M454:N454"/>
    <mergeCell ref="B449:G449"/>
    <mergeCell ref="I449:J449"/>
    <mergeCell ref="M449:N449"/>
    <mergeCell ref="I58:J58"/>
    <mergeCell ref="M58:N58"/>
    <mergeCell ref="B307:G307"/>
    <mergeCell ref="I307:J307"/>
    <mergeCell ref="M307:N307"/>
    <mergeCell ref="B380:G380"/>
    <mergeCell ref="I380:J380"/>
    <mergeCell ref="M380:N380"/>
    <mergeCell ref="B455:G455"/>
    <mergeCell ref="I455:J455"/>
    <mergeCell ref="M455:N455"/>
    <mergeCell ref="A16:N16"/>
    <mergeCell ref="I87:J87"/>
    <mergeCell ref="M87:N87"/>
    <mergeCell ref="B468:G468"/>
    <mergeCell ref="I468:J468"/>
    <mergeCell ref="M468:N468"/>
    <mergeCell ref="I444:J444"/>
    <mergeCell ref="B448:G448"/>
    <mergeCell ref="I448:J448"/>
    <mergeCell ref="M448:N448"/>
    <mergeCell ref="M59:N59"/>
    <mergeCell ref="B447:G447"/>
    <mergeCell ref="I447:J447"/>
    <mergeCell ref="M447:N447"/>
    <mergeCell ref="B446:G446"/>
    <mergeCell ref="B445:G445"/>
    <mergeCell ref="I445:J445"/>
    <mergeCell ref="M445:N445"/>
    <mergeCell ref="A58:G58"/>
    <mergeCell ref="A59:G59"/>
    <mergeCell ref="B205:G205"/>
    <mergeCell ref="I205:J205"/>
    <mergeCell ref="M205:N205"/>
    <mergeCell ref="I59:J59"/>
    <mergeCell ref="I446:J446"/>
    <mergeCell ref="M446:N446"/>
  </mergeCells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>
    <oddHeader>&amp;R&amp;"Arial,Kurziv"Financijski plan za 2025.g. s projekcijama za 2026. i 2027.g.</oddHead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1"/>
  <sheetViews>
    <sheetView topLeftCell="A525" workbookViewId="0">
      <selection activeCell="B588" sqref="B588"/>
    </sheetView>
  </sheetViews>
  <sheetFormatPr defaultColWidth="8.85546875" defaultRowHeight="12.75" x14ac:dyDescent="0.2"/>
  <cols>
    <col min="1" max="1" width="15.5703125" customWidth="1"/>
    <col min="8" max="8" width="16.85546875" customWidth="1"/>
    <col min="11" max="12" width="16.85546875" customWidth="1"/>
    <col min="14" max="14" width="9" bestFit="1" customWidth="1"/>
    <col min="16" max="16" width="11.7109375" bestFit="1" customWidth="1"/>
  </cols>
  <sheetData>
    <row r="1" spans="1:5" ht="15" x14ac:dyDescent="0.2">
      <c r="A1" s="82" t="s">
        <v>0</v>
      </c>
      <c r="B1" s="79"/>
      <c r="C1" s="79"/>
      <c r="D1" s="9"/>
      <c r="E1" s="9"/>
    </row>
    <row r="2" spans="1:5" ht="14.25" x14ac:dyDescent="0.2">
      <c r="A2" s="79" t="s">
        <v>1</v>
      </c>
      <c r="B2" s="79"/>
      <c r="C2" s="79"/>
    </row>
    <row r="3" spans="1:5" ht="14.25" x14ac:dyDescent="0.2">
      <c r="A3" s="79" t="s">
        <v>2</v>
      </c>
      <c r="B3" s="79"/>
      <c r="C3" s="79"/>
    </row>
    <row r="4" spans="1:5" ht="14.25" x14ac:dyDescent="0.2">
      <c r="A4" s="79"/>
      <c r="B4" s="79"/>
      <c r="C4" s="79"/>
    </row>
    <row r="5" spans="1:5" ht="14.25" x14ac:dyDescent="0.2">
      <c r="A5" s="83" t="s">
        <v>3</v>
      </c>
      <c r="B5" s="83" t="s">
        <v>4</v>
      </c>
      <c r="C5" s="84"/>
      <c r="D5" s="36"/>
    </row>
    <row r="6" spans="1:5" ht="14.25" x14ac:dyDescent="0.2">
      <c r="A6" s="83" t="s">
        <v>5</v>
      </c>
      <c r="B6" s="83" t="s">
        <v>232</v>
      </c>
      <c r="C6" s="83"/>
      <c r="D6" s="36"/>
    </row>
    <row r="7" spans="1:5" ht="14.25" x14ac:dyDescent="0.2">
      <c r="A7" s="83" t="s">
        <v>233</v>
      </c>
      <c r="B7" s="83"/>
      <c r="C7" s="83"/>
      <c r="D7" s="36"/>
    </row>
    <row r="8" spans="1:5" x14ac:dyDescent="0.2">
      <c r="A8" s="36"/>
      <c r="B8" s="36"/>
      <c r="C8" s="36"/>
      <c r="D8" s="36"/>
    </row>
    <row r="39" spans="1:14" ht="20.25" x14ac:dyDescent="0.2">
      <c r="A39" s="109" t="s">
        <v>234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14" ht="20.25" x14ac:dyDescent="0.2">
      <c r="A40" s="109" t="s">
        <v>9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100" spans="1:14" s="3" customFormat="1" ht="13.15" customHeight="1" x14ac:dyDescent="0.2">
      <c r="A100" s="128" t="s">
        <v>10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1:14" s="3" customFormat="1" x14ac:dyDescent="0.2">
      <c r="F101" s="5"/>
      <c r="G101" s="6"/>
      <c r="H101" s="6"/>
      <c r="I101" s="6"/>
    </row>
    <row r="102" spans="1:14" s="3" customFormat="1" ht="15" x14ac:dyDescent="0.2">
      <c r="A102" s="128" t="s">
        <v>11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1:14" ht="13.5" thickBot="1" x14ac:dyDescent="0.25">
      <c r="F103" s="1"/>
      <c r="G103" s="2"/>
      <c r="H103" s="2"/>
      <c r="I103" s="2"/>
      <c r="N103" t="s">
        <v>12</v>
      </c>
    </row>
    <row r="104" spans="1:14" ht="26.45" customHeight="1" thickTop="1" thickBot="1" x14ac:dyDescent="0.25">
      <c r="A104" s="24" t="s">
        <v>13</v>
      </c>
      <c r="B104" s="129" t="s">
        <v>14</v>
      </c>
      <c r="C104" s="130"/>
      <c r="D104" s="130"/>
      <c r="E104" s="130"/>
      <c r="F104" s="130"/>
      <c r="G104" s="130"/>
      <c r="H104" s="53" t="s">
        <v>15</v>
      </c>
      <c r="I104" s="129" t="s">
        <v>16</v>
      </c>
      <c r="J104" s="131"/>
      <c r="K104" s="42" t="s">
        <v>17</v>
      </c>
      <c r="L104" s="53" t="s">
        <v>18</v>
      </c>
      <c r="M104" s="129" t="s">
        <v>19</v>
      </c>
      <c r="N104" s="131"/>
    </row>
    <row r="105" spans="1:14" ht="16.5" customHeight="1" thickTop="1" x14ac:dyDescent="0.2">
      <c r="A105" s="25"/>
      <c r="B105" s="132" t="s">
        <v>20</v>
      </c>
      <c r="C105" s="133"/>
      <c r="D105" s="133"/>
      <c r="E105" s="133"/>
      <c r="F105" s="133"/>
      <c r="G105" s="133"/>
      <c r="H105" s="43">
        <f>H106+H107</f>
        <v>2846842.64</v>
      </c>
      <c r="I105" s="217">
        <f>I106+I107</f>
        <v>3131670.81</v>
      </c>
      <c r="J105" s="133"/>
      <c r="K105" s="43">
        <f>K106+K107</f>
        <v>3472666.07</v>
      </c>
      <c r="L105" s="43">
        <f>L106+L107</f>
        <v>3415446.06</v>
      </c>
      <c r="M105" s="217">
        <f>M106+M107</f>
        <v>3415446.06</v>
      </c>
      <c r="N105" s="133"/>
    </row>
    <row r="106" spans="1:14" ht="16.5" customHeight="1" x14ac:dyDescent="0.2">
      <c r="A106" s="67" t="s">
        <v>21</v>
      </c>
      <c r="B106" s="136" t="s">
        <v>22</v>
      </c>
      <c r="C106" s="137"/>
      <c r="D106" s="137"/>
      <c r="E106" s="137"/>
      <c r="F106" s="137"/>
      <c r="G106" s="137"/>
      <c r="H106" s="68">
        <v>2845392.64</v>
      </c>
      <c r="I106" s="218">
        <v>3131670.81</v>
      </c>
      <c r="J106" s="219"/>
      <c r="K106" s="69">
        <v>3472666.07</v>
      </c>
      <c r="L106" s="68">
        <v>3415446.06</v>
      </c>
      <c r="M106" s="218">
        <v>3415446.06</v>
      </c>
      <c r="N106" s="219"/>
    </row>
    <row r="107" spans="1:14" ht="16.5" customHeight="1" thickBot="1" x14ac:dyDescent="0.25">
      <c r="A107" s="67" t="s">
        <v>23</v>
      </c>
      <c r="B107" s="136" t="s">
        <v>24</v>
      </c>
      <c r="C107" s="137"/>
      <c r="D107" s="137"/>
      <c r="E107" s="137"/>
      <c r="F107" s="137"/>
      <c r="G107" s="137"/>
      <c r="H107" s="68">
        <v>1450</v>
      </c>
      <c r="I107" s="218">
        <v>0</v>
      </c>
      <c r="J107" s="219"/>
      <c r="K107" s="69">
        <v>0</v>
      </c>
      <c r="L107" s="68">
        <v>0</v>
      </c>
      <c r="M107" s="218">
        <v>0</v>
      </c>
      <c r="N107" s="219"/>
    </row>
    <row r="108" spans="1:14" ht="26.45" customHeight="1" thickTop="1" thickBot="1" x14ac:dyDescent="0.25">
      <c r="A108" s="70" t="s">
        <v>13</v>
      </c>
      <c r="B108" s="149" t="s">
        <v>14</v>
      </c>
      <c r="C108" s="150"/>
      <c r="D108" s="150"/>
      <c r="E108" s="150"/>
      <c r="F108" s="150"/>
      <c r="G108" s="150"/>
      <c r="H108" s="53" t="s">
        <v>15</v>
      </c>
      <c r="I108" s="129" t="s">
        <v>16</v>
      </c>
      <c r="J108" s="131"/>
      <c r="K108" s="42" t="s">
        <v>17</v>
      </c>
      <c r="L108" s="53" t="s">
        <v>18</v>
      </c>
      <c r="M108" s="129" t="s">
        <v>19</v>
      </c>
      <c r="N108" s="131"/>
    </row>
    <row r="109" spans="1:14" ht="16.5" customHeight="1" thickTop="1" x14ac:dyDescent="0.2">
      <c r="A109" s="71"/>
      <c r="B109" s="222" t="s">
        <v>25</v>
      </c>
      <c r="C109" s="223"/>
      <c r="D109" s="223"/>
      <c r="E109" s="223"/>
      <c r="F109" s="223"/>
      <c r="G109" s="223"/>
      <c r="H109" s="51">
        <f>H110+H111</f>
        <v>2834406.27</v>
      </c>
      <c r="I109" s="224">
        <f>I110+I111</f>
        <v>3144240.18</v>
      </c>
      <c r="J109" s="225"/>
      <c r="K109" s="51">
        <f>K110+K111</f>
        <v>3476366.07</v>
      </c>
      <c r="L109" s="51">
        <f>L110+L111</f>
        <v>3415446.06</v>
      </c>
      <c r="M109" s="224">
        <f>M110+M111</f>
        <v>3415446.06</v>
      </c>
      <c r="N109" s="225"/>
    </row>
    <row r="110" spans="1:14" ht="16.5" customHeight="1" x14ac:dyDescent="0.2">
      <c r="A110" s="67" t="s">
        <v>26</v>
      </c>
      <c r="B110" s="136" t="s">
        <v>27</v>
      </c>
      <c r="C110" s="137"/>
      <c r="D110" s="137"/>
      <c r="E110" s="137"/>
      <c r="F110" s="137"/>
      <c r="G110" s="137"/>
      <c r="H110" s="68">
        <v>2716108.59</v>
      </c>
      <c r="I110" s="218">
        <v>3082409.21</v>
      </c>
      <c r="J110" s="219"/>
      <c r="K110" s="69">
        <v>3463236.07</v>
      </c>
      <c r="L110" s="68">
        <v>3403516.06</v>
      </c>
      <c r="M110" s="220">
        <v>3403516.06</v>
      </c>
      <c r="N110" s="221"/>
    </row>
    <row r="111" spans="1:14" ht="16.5" customHeight="1" x14ac:dyDescent="0.2">
      <c r="A111" s="67" t="s">
        <v>28</v>
      </c>
      <c r="B111" s="136" t="s">
        <v>29</v>
      </c>
      <c r="C111" s="137"/>
      <c r="D111" s="137"/>
      <c r="E111" s="137"/>
      <c r="F111" s="137"/>
      <c r="G111" s="137"/>
      <c r="H111" s="68">
        <v>118297.68</v>
      </c>
      <c r="I111" s="218">
        <v>61830.97</v>
      </c>
      <c r="J111" s="219"/>
      <c r="K111" s="69">
        <v>13130</v>
      </c>
      <c r="L111" s="68">
        <v>11930</v>
      </c>
      <c r="M111" s="220">
        <v>11930</v>
      </c>
      <c r="N111" s="221"/>
    </row>
    <row r="112" spans="1:14" ht="16.5" customHeight="1" thickBot="1" x14ac:dyDescent="0.25">
      <c r="A112" s="72">
        <v>9</v>
      </c>
      <c r="B112" s="33" t="s">
        <v>30</v>
      </c>
      <c r="C112" s="33"/>
      <c r="D112" s="33"/>
      <c r="E112" s="33"/>
      <c r="F112" s="33"/>
      <c r="G112" s="33"/>
      <c r="H112" s="50">
        <f>H105-H109</f>
        <v>12436.370000000112</v>
      </c>
      <c r="I112" s="201">
        <f>I105-I109</f>
        <v>-12569.370000000112</v>
      </c>
      <c r="J112" s="202"/>
      <c r="K112" s="50">
        <f>K105-K109</f>
        <v>-3700</v>
      </c>
      <c r="L112" s="50">
        <f>L105-L109</f>
        <v>0</v>
      </c>
      <c r="M112" s="201">
        <f>M105-M109</f>
        <v>0</v>
      </c>
      <c r="N112" s="202"/>
    </row>
    <row r="113" spans="1:14" ht="13.5" thickTop="1" x14ac:dyDescent="0.2"/>
    <row r="117" spans="1:14" s="3" customFormat="1" ht="15" x14ac:dyDescent="0.2">
      <c r="A117" s="128" t="s">
        <v>31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1:14" ht="13.5" thickBot="1" x14ac:dyDescent="0.25">
      <c r="F118" s="1"/>
      <c r="G118" s="2"/>
      <c r="H118" s="2"/>
      <c r="I118" s="2"/>
      <c r="N118" t="s">
        <v>12</v>
      </c>
    </row>
    <row r="119" spans="1:14" ht="26.45" customHeight="1" thickTop="1" thickBot="1" x14ac:dyDescent="0.25">
      <c r="A119" s="24" t="s">
        <v>13</v>
      </c>
      <c r="B119" s="129" t="s">
        <v>14</v>
      </c>
      <c r="C119" s="130"/>
      <c r="D119" s="130"/>
      <c r="E119" s="130"/>
      <c r="F119" s="130"/>
      <c r="G119" s="130"/>
      <c r="H119" s="53" t="s">
        <v>15</v>
      </c>
      <c r="I119" s="129" t="s">
        <v>16</v>
      </c>
      <c r="J119" s="131"/>
      <c r="K119" s="42" t="s">
        <v>17</v>
      </c>
      <c r="L119" s="53" t="s">
        <v>18</v>
      </c>
      <c r="M119" s="129" t="s">
        <v>19</v>
      </c>
      <c r="N119" s="131"/>
    </row>
    <row r="120" spans="1:14" ht="16.5" customHeight="1" thickTop="1" x14ac:dyDescent="0.2">
      <c r="A120" s="25"/>
      <c r="B120" s="132" t="s">
        <v>32</v>
      </c>
      <c r="C120" s="133"/>
      <c r="D120" s="133"/>
      <c r="E120" s="133"/>
      <c r="F120" s="133"/>
      <c r="G120" s="133"/>
      <c r="H120" s="54">
        <v>0</v>
      </c>
      <c r="I120" s="134">
        <v>0</v>
      </c>
      <c r="J120" s="135"/>
      <c r="K120" s="54">
        <v>0</v>
      </c>
      <c r="L120" s="54">
        <v>0</v>
      </c>
      <c r="M120" s="134">
        <v>0</v>
      </c>
      <c r="N120" s="135"/>
    </row>
    <row r="121" spans="1:14" ht="16.5" customHeight="1" thickBot="1" x14ac:dyDescent="0.25">
      <c r="A121" s="67">
        <v>8</v>
      </c>
      <c r="B121" s="136" t="s">
        <v>33</v>
      </c>
      <c r="C121" s="137"/>
      <c r="D121" s="137"/>
      <c r="E121" s="137"/>
      <c r="F121" s="137"/>
      <c r="G121" s="137"/>
      <c r="H121" s="73">
        <v>0</v>
      </c>
      <c r="I121" s="138">
        <v>0</v>
      </c>
      <c r="J121" s="139"/>
      <c r="K121" s="73">
        <v>0</v>
      </c>
      <c r="L121" s="73">
        <v>0</v>
      </c>
      <c r="M121" s="138">
        <v>0</v>
      </c>
      <c r="N121" s="139"/>
    </row>
    <row r="122" spans="1:14" ht="26.45" customHeight="1" thickTop="1" thickBot="1" x14ac:dyDescent="0.25">
      <c r="A122" s="70" t="s">
        <v>13</v>
      </c>
      <c r="B122" s="149" t="s">
        <v>14</v>
      </c>
      <c r="C122" s="150"/>
      <c r="D122" s="150"/>
      <c r="E122" s="150"/>
      <c r="F122" s="150"/>
      <c r="G122" s="150"/>
      <c r="H122" s="56" t="s">
        <v>15</v>
      </c>
      <c r="I122" s="107" t="s">
        <v>16</v>
      </c>
      <c r="J122" s="108"/>
      <c r="K122" s="56" t="s">
        <v>17</v>
      </c>
      <c r="L122" s="56" t="s">
        <v>18</v>
      </c>
      <c r="M122" s="107" t="s">
        <v>19</v>
      </c>
      <c r="N122" s="108"/>
    </row>
    <row r="123" spans="1:14" ht="16.5" customHeight="1" thickTop="1" x14ac:dyDescent="0.2">
      <c r="A123" s="25"/>
      <c r="B123" s="132" t="s">
        <v>34</v>
      </c>
      <c r="C123" s="133"/>
      <c r="D123" s="133"/>
      <c r="E123" s="133"/>
      <c r="F123" s="133"/>
      <c r="G123" s="133"/>
      <c r="H123" s="57">
        <v>0</v>
      </c>
      <c r="I123" s="151">
        <v>0</v>
      </c>
      <c r="J123" s="152"/>
      <c r="K123" s="57">
        <v>0</v>
      </c>
      <c r="L123" s="57">
        <v>0</v>
      </c>
      <c r="M123" s="151">
        <v>0</v>
      </c>
      <c r="N123" s="152"/>
    </row>
    <row r="124" spans="1:14" ht="16.5" customHeight="1" x14ac:dyDescent="0.2">
      <c r="A124" s="67">
        <v>5</v>
      </c>
      <c r="B124" s="136" t="s">
        <v>35</v>
      </c>
      <c r="C124" s="137"/>
      <c r="D124" s="137"/>
      <c r="E124" s="137"/>
      <c r="F124" s="137"/>
      <c r="G124" s="137"/>
      <c r="H124" s="73">
        <v>0</v>
      </c>
      <c r="I124" s="138">
        <v>0</v>
      </c>
      <c r="J124" s="139"/>
      <c r="K124" s="73">
        <v>0</v>
      </c>
      <c r="L124" s="73">
        <v>0</v>
      </c>
      <c r="M124" s="138">
        <v>0</v>
      </c>
      <c r="N124" s="139"/>
    </row>
    <row r="125" spans="1:14" ht="16.5" customHeight="1" thickBot="1" x14ac:dyDescent="0.25">
      <c r="A125" s="74"/>
      <c r="B125" s="161" t="s">
        <v>36</v>
      </c>
      <c r="C125" s="162"/>
      <c r="D125" s="162"/>
      <c r="E125" s="162"/>
      <c r="F125" s="162"/>
      <c r="G125" s="162"/>
      <c r="H125" s="58">
        <v>0</v>
      </c>
      <c r="I125" s="163">
        <v>0</v>
      </c>
      <c r="J125" s="164"/>
      <c r="K125" s="58">
        <v>0</v>
      </c>
      <c r="L125" s="58">
        <v>0</v>
      </c>
      <c r="M125" s="163">
        <v>0</v>
      </c>
      <c r="N125" s="164"/>
    </row>
    <row r="126" spans="1:14" ht="13.15" customHeight="1" thickTop="1" x14ac:dyDescent="0.2">
      <c r="F126" s="4"/>
    </row>
    <row r="127" spans="1:14" ht="13.15" customHeight="1" x14ac:dyDescent="0.2">
      <c r="F127" s="4"/>
    </row>
    <row r="128" spans="1:14" ht="13.15" customHeight="1" x14ac:dyDescent="0.2">
      <c r="F128" s="4"/>
    </row>
    <row r="129" spans="1:19" ht="13.15" customHeight="1" x14ac:dyDescent="0.2">
      <c r="F129" s="4"/>
    </row>
    <row r="130" spans="1:19" s="3" customFormat="1" ht="15" x14ac:dyDescent="0.2">
      <c r="A130" s="128" t="s">
        <v>37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spans="1:19" ht="13.5" thickBot="1" x14ac:dyDescent="0.25">
      <c r="F131" s="1"/>
      <c r="G131" s="2"/>
      <c r="H131" s="2"/>
      <c r="I131" s="2"/>
      <c r="N131" t="s">
        <v>12</v>
      </c>
    </row>
    <row r="132" spans="1:19" ht="26.45" customHeight="1" thickTop="1" thickBot="1" x14ac:dyDescent="0.25">
      <c r="A132" s="141" t="s">
        <v>38</v>
      </c>
      <c r="B132" s="129"/>
      <c r="C132" s="129"/>
      <c r="D132" s="129"/>
      <c r="E132" s="129"/>
      <c r="F132" s="129"/>
      <c r="G132" s="129"/>
      <c r="H132" s="56" t="s">
        <v>15</v>
      </c>
      <c r="I132" s="107" t="s">
        <v>16</v>
      </c>
      <c r="J132" s="108"/>
      <c r="K132" s="56" t="s">
        <v>17</v>
      </c>
      <c r="L132" s="56" t="s">
        <v>18</v>
      </c>
      <c r="M132" s="107" t="s">
        <v>19</v>
      </c>
      <c r="N132" s="108"/>
    </row>
    <row r="133" spans="1:19" ht="24.6" customHeight="1" thickTop="1" x14ac:dyDescent="0.2">
      <c r="A133" s="124" t="s">
        <v>39</v>
      </c>
      <c r="B133" s="125"/>
      <c r="C133" s="125"/>
      <c r="D133" s="125"/>
      <c r="E133" s="125"/>
      <c r="F133" s="125"/>
      <c r="G133" s="125"/>
      <c r="H133" s="75">
        <v>24848.55</v>
      </c>
      <c r="I133" s="146">
        <v>37284.92</v>
      </c>
      <c r="J133" s="147"/>
      <c r="K133" s="75">
        <v>3700</v>
      </c>
      <c r="L133" s="75">
        <v>0</v>
      </c>
      <c r="M133" s="146">
        <v>0</v>
      </c>
      <c r="N133" s="147"/>
    </row>
    <row r="134" spans="1:19" ht="24.6" customHeight="1" x14ac:dyDescent="0.2">
      <c r="A134" s="126" t="s">
        <v>40</v>
      </c>
      <c r="B134" s="127"/>
      <c r="C134" s="127"/>
      <c r="D134" s="127"/>
      <c r="E134" s="127"/>
      <c r="F134" s="127"/>
      <c r="G134" s="127"/>
      <c r="H134" s="76">
        <v>24848.55</v>
      </c>
      <c r="I134" s="120">
        <v>12569.37</v>
      </c>
      <c r="J134" s="121"/>
      <c r="K134" s="76">
        <v>3700</v>
      </c>
      <c r="L134" s="76">
        <v>0</v>
      </c>
      <c r="M134" s="120">
        <v>0</v>
      </c>
      <c r="N134" s="121"/>
    </row>
    <row r="135" spans="1:19" ht="15" customHeight="1" x14ac:dyDescent="0.2">
      <c r="A135" s="187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9"/>
    </row>
    <row r="136" spans="1:19" ht="24" customHeight="1" thickBot="1" x14ac:dyDescent="0.25">
      <c r="A136" s="142" t="s">
        <v>41</v>
      </c>
      <c r="B136" s="143"/>
      <c r="C136" s="143"/>
      <c r="D136" s="143"/>
      <c r="E136" s="143"/>
      <c r="F136" s="143"/>
      <c r="G136" s="143"/>
      <c r="H136" s="77">
        <f>H112+H134</f>
        <v>37284.920000000115</v>
      </c>
      <c r="I136" s="144">
        <f>I112+I134</f>
        <v>-1.1095835361629725E-10</v>
      </c>
      <c r="J136" s="145"/>
      <c r="K136" s="77">
        <f>K112+K134</f>
        <v>0</v>
      </c>
      <c r="L136" s="77">
        <f>L112+L134</f>
        <v>0</v>
      </c>
      <c r="M136" s="144">
        <f>M112+M134</f>
        <v>0</v>
      </c>
      <c r="N136" s="145"/>
    </row>
    <row r="137" spans="1:19" ht="13.15" customHeight="1" thickTop="1" x14ac:dyDescent="0.2">
      <c r="F137" s="4"/>
    </row>
    <row r="138" spans="1:19" ht="13.15" customHeight="1" x14ac:dyDescent="0.2">
      <c r="A138" s="190" t="s">
        <v>42</v>
      </c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35"/>
      <c r="P138" s="35"/>
      <c r="Q138" s="35"/>
      <c r="R138" s="35"/>
      <c r="S138" s="35"/>
    </row>
    <row r="139" spans="1:19" ht="13.15" customHeight="1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</row>
    <row r="140" spans="1:19" ht="13.15" customHeight="1" x14ac:dyDescent="0.2">
      <c r="F140" s="4"/>
    </row>
    <row r="141" spans="1:19" ht="13.15" customHeight="1" x14ac:dyDescent="0.2">
      <c r="F141" s="4"/>
    </row>
    <row r="142" spans="1:19" ht="13.15" customHeight="1" x14ac:dyDescent="0.2">
      <c r="F142" s="4"/>
    </row>
    <row r="143" spans="1:19" ht="13.15" customHeight="1" x14ac:dyDescent="0.2">
      <c r="F143" s="4"/>
    </row>
    <row r="144" spans="1:19" ht="13.15" customHeight="1" x14ac:dyDescent="0.2">
      <c r="F144" s="4"/>
    </row>
    <row r="145" spans="6:6" ht="13.15" customHeight="1" x14ac:dyDescent="0.2">
      <c r="F145" s="4"/>
    </row>
    <row r="146" spans="6:6" ht="13.15" customHeight="1" x14ac:dyDescent="0.2">
      <c r="F146" s="4"/>
    </row>
    <row r="147" spans="6:6" ht="13.15" customHeight="1" x14ac:dyDescent="0.2">
      <c r="F147" s="4"/>
    </row>
    <row r="148" spans="6:6" ht="13.15" customHeight="1" x14ac:dyDescent="0.2">
      <c r="F148" s="4"/>
    </row>
    <row r="149" spans="6:6" ht="13.15" customHeight="1" x14ac:dyDescent="0.2">
      <c r="F149" s="4"/>
    </row>
    <row r="150" spans="6:6" ht="13.15" customHeight="1" x14ac:dyDescent="0.2">
      <c r="F150" s="4"/>
    </row>
    <row r="151" spans="6:6" ht="13.15" customHeight="1" x14ac:dyDescent="0.2">
      <c r="F151" s="4"/>
    </row>
    <row r="152" spans="6:6" ht="13.15" customHeight="1" x14ac:dyDescent="0.2">
      <c r="F152" s="4"/>
    </row>
    <row r="153" spans="6:6" ht="13.15" customHeight="1" x14ac:dyDescent="0.2">
      <c r="F153" s="4"/>
    </row>
    <row r="154" spans="6:6" ht="13.15" customHeight="1" x14ac:dyDescent="0.2">
      <c r="F154" s="4"/>
    </row>
    <row r="155" spans="6:6" ht="13.15" customHeight="1" x14ac:dyDescent="0.2">
      <c r="F155" s="4"/>
    </row>
    <row r="156" spans="6:6" ht="13.15" customHeight="1" x14ac:dyDescent="0.2">
      <c r="F156" s="4"/>
    </row>
    <row r="157" spans="6:6" ht="13.15" customHeight="1" x14ac:dyDescent="0.2">
      <c r="F157" s="4"/>
    </row>
    <row r="158" spans="6:6" ht="13.15" customHeight="1" x14ac:dyDescent="0.2">
      <c r="F158" s="4"/>
    </row>
    <row r="159" spans="6:6" ht="13.15" customHeight="1" x14ac:dyDescent="0.2">
      <c r="F159" s="4"/>
    </row>
    <row r="160" spans="6:6" ht="13.15" customHeight="1" x14ac:dyDescent="0.2">
      <c r="F160" s="4"/>
    </row>
    <row r="161" spans="6:6" ht="13.15" customHeight="1" x14ac:dyDescent="0.2">
      <c r="F161" s="4"/>
    </row>
    <row r="162" spans="6:6" ht="13.15" customHeight="1" x14ac:dyDescent="0.2">
      <c r="F162" s="4"/>
    </row>
    <row r="163" spans="6:6" ht="13.15" customHeight="1" x14ac:dyDescent="0.2">
      <c r="F163" s="4"/>
    </row>
    <row r="164" spans="6:6" ht="13.15" customHeight="1" x14ac:dyDescent="0.2">
      <c r="F164" s="4"/>
    </row>
    <row r="165" spans="6:6" ht="13.15" customHeight="1" x14ac:dyDescent="0.2">
      <c r="F165" s="4"/>
    </row>
    <row r="166" spans="6:6" ht="13.15" customHeight="1" x14ac:dyDescent="0.2">
      <c r="F166" s="4"/>
    </row>
    <row r="167" spans="6:6" ht="13.15" customHeight="1" x14ac:dyDescent="0.2">
      <c r="F167" s="4"/>
    </row>
    <row r="168" spans="6:6" ht="13.15" customHeight="1" x14ac:dyDescent="0.2">
      <c r="F168" s="4"/>
    </row>
    <row r="169" spans="6:6" ht="13.15" customHeight="1" x14ac:dyDescent="0.2">
      <c r="F169" s="4"/>
    </row>
    <row r="170" spans="6:6" ht="13.15" customHeight="1" x14ac:dyDescent="0.2">
      <c r="F170" s="4"/>
    </row>
    <row r="171" spans="6:6" ht="13.15" customHeight="1" x14ac:dyDescent="0.2">
      <c r="F171" s="4"/>
    </row>
    <row r="172" spans="6:6" ht="13.15" customHeight="1" x14ac:dyDescent="0.2">
      <c r="F172" s="4"/>
    </row>
    <row r="173" spans="6:6" ht="13.15" customHeight="1" x14ac:dyDescent="0.2">
      <c r="F173" s="4"/>
    </row>
    <row r="174" spans="6:6" ht="13.15" customHeight="1" x14ac:dyDescent="0.2">
      <c r="F174" s="4"/>
    </row>
    <row r="175" spans="6:6" ht="13.15" customHeight="1" x14ac:dyDescent="0.2">
      <c r="F175" s="4"/>
    </row>
    <row r="176" spans="6:6" ht="13.15" customHeight="1" x14ac:dyDescent="0.2">
      <c r="F176" s="4"/>
    </row>
    <row r="177" spans="1:14" ht="13.15" customHeight="1" x14ac:dyDescent="0.2">
      <c r="F177" s="4"/>
    </row>
    <row r="178" spans="1:14" ht="13.15" customHeight="1" x14ac:dyDescent="0.2">
      <c r="F178" s="4"/>
    </row>
    <row r="179" spans="1:14" ht="13.15" customHeight="1" x14ac:dyDescent="0.2">
      <c r="F179" s="4"/>
    </row>
    <row r="180" spans="1:14" ht="13.15" customHeight="1" x14ac:dyDescent="0.2">
      <c r="F180" s="4"/>
    </row>
    <row r="181" spans="1:14" ht="13.15" customHeight="1" x14ac:dyDescent="0.2">
      <c r="F181" s="4"/>
    </row>
    <row r="182" spans="1:14" ht="13.15" customHeight="1" x14ac:dyDescent="0.2">
      <c r="F182" s="4"/>
    </row>
    <row r="183" spans="1:14" ht="13.15" customHeight="1" x14ac:dyDescent="0.2">
      <c r="F183" s="4"/>
    </row>
    <row r="184" spans="1:14" ht="13.15" customHeight="1" x14ac:dyDescent="0.2">
      <c r="F184" s="4"/>
    </row>
    <row r="185" spans="1:14" ht="13.15" customHeight="1" x14ac:dyDescent="0.2">
      <c r="F185" s="4"/>
    </row>
    <row r="186" spans="1:14" ht="13.15" customHeight="1" x14ac:dyDescent="0.2">
      <c r="A186" s="165" t="s">
        <v>10</v>
      </c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</row>
    <row r="187" spans="1:14" ht="13.15" customHeight="1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ht="13.15" customHeight="1" x14ac:dyDescent="0.2">
      <c r="A188" s="165" t="s">
        <v>43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</row>
    <row r="189" spans="1:14" ht="13.15" customHeight="1" thickBot="1" x14ac:dyDescent="0.25">
      <c r="F189" s="4"/>
    </row>
    <row r="190" spans="1:14" ht="26.45" customHeight="1" thickTop="1" thickBot="1" x14ac:dyDescent="0.25">
      <c r="A190" s="24" t="s">
        <v>13</v>
      </c>
      <c r="B190" s="129" t="s">
        <v>14</v>
      </c>
      <c r="C190" s="130"/>
      <c r="D190" s="130"/>
      <c r="E190" s="130"/>
      <c r="F190" s="130"/>
      <c r="G190" s="130"/>
      <c r="H190" s="56" t="s">
        <v>15</v>
      </c>
      <c r="I190" s="107" t="s">
        <v>16</v>
      </c>
      <c r="J190" s="108"/>
      <c r="K190" s="56" t="s">
        <v>17</v>
      </c>
      <c r="L190" s="56" t="s">
        <v>18</v>
      </c>
      <c r="M190" s="107" t="s">
        <v>19</v>
      </c>
      <c r="N190" s="108"/>
    </row>
    <row r="191" spans="1:14" ht="15" thickTop="1" x14ac:dyDescent="0.2">
      <c r="A191" s="25"/>
      <c r="B191" s="132" t="s">
        <v>20</v>
      </c>
      <c r="C191" s="212"/>
      <c r="D191" s="212"/>
      <c r="E191" s="212"/>
      <c r="F191" s="212"/>
      <c r="G191" s="212"/>
      <c r="H191" s="57">
        <f>H192+H198+H200</f>
        <v>2846842.6399999997</v>
      </c>
      <c r="I191" s="151">
        <f>I192+I198+I200</f>
        <v>3144240.18</v>
      </c>
      <c r="J191" s="152"/>
      <c r="K191" s="57">
        <f>K192+K198+K200</f>
        <v>3476366.0700000003</v>
      </c>
      <c r="L191" s="57">
        <f>L192+L198+L200</f>
        <v>3415446.06</v>
      </c>
      <c r="M191" s="151">
        <f>M192+M198+M200</f>
        <v>3415446.06</v>
      </c>
      <c r="N191" s="152"/>
    </row>
    <row r="192" spans="1:14" s="3" customFormat="1" ht="15" customHeight="1" x14ac:dyDescent="0.2">
      <c r="A192" s="30" t="s">
        <v>21</v>
      </c>
      <c r="B192" s="213" t="s">
        <v>22</v>
      </c>
      <c r="C192" s="214"/>
      <c r="D192" s="214"/>
      <c r="E192" s="214"/>
      <c r="F192" s="214"/>
      <c r="G192" s="214"/>
      <c r="H192" s="59">
        <f>SUM(H193:H197)</f>
        <v>2845392.6399999997</v>
      </c>
      <c r="I192" s="215">
        <f>SUM(I193:I197)</f>
        <v>3131670.81</v>
      </c>
      <c r="J192" s="216"/>
      <c r="K192" s="59">
        <f>SUM(K193:K197)</f>
        <v>3472666.0700000003</v>
      </c>
      <c r="L192" s="59">
        <f>SUM(L193:L197)</f>
        <v>3415446.06</v>
      </c>
      <c r="M192" s="215">
        <f>SUM(M193:N197)</f>
        <v>3415446.06</v>
      </c>
      <c r="N192" s="216"/>
    </row>
    <row r="193" spans="1:14" ht="15" customHeight="1" x14ac:dyDescent="0.2">
      <c r="A193" s="31" t="s">
        <v>44</v>
      </c>
      <c r="B193" s="195" t="s">
        <v>45</v>
      </c>
      <c r="C193" s="196"/>
      <c r="D193" s="196"/>
      <c r="E193" s="196"/>
      <c r="F193" s="196"/>
      <c r="G193" s="196"/>
      <c r="H193" s="55">
        <v>2022581.23</v>
      </c>
      <c r="I193" s="193">
        <v>2139941.2200000002</v>
      </c>
      <c r="J193" s="194"/>
      <c r="K193" s="55">
        <v>2525751.9500000002</v>
      </c>
      <c r="L193" s="55">
        <v>2523681.9500000002</v>
      </c>
      <c r="M193" s="193">
        <v>2523681.9500000002</v>
      </c>
      <c r="N193" s="194"/>
    </row>
    <row r="194" spans="1:14" ht="15" customHeight="1" x14ac:dyDescent="0.2">
      <c r="A194" s="31" t="s">
        <v>46</v>
      </c>
      <c r="B194" s="195" t="s">
        <v>47</v>
      </c>
      <c r="C194" s="196"/>
      <c r="D194" s="196"/>
      <c r="E194" s="196"/>
      <c r="F194" s="196"/>
      <c r="G194" s="196"/>
      <c r="H194" s="55">
        <v>99363.46</v>
      </c>
      <c r="I194" s="193">
        <v>99656.26</v>
      </c>
      <c r="J194" s="194"/>
      <c r="K194" s="55">
        <v>99765</v>
      </c>
      <c r="L194" s="55">
        <v>100765</v>
      </c>
      <c r="M194" s="193">
        <v>100765</v>
      </c>
      <c r="N194" s="194"/>
    </row>
    <row r="195" spans="1:14" ht="15" customHeight="1" x14ac:dyDescent="0.2">
      <c r="A195" s="31" t="s">
        <v>48</v>
      </c>
      <c r="B195" s="195" t="s">
        <v>49</v>
      </c>
      <c r="C195" s="196"/>
      <c r="D195" s="196"/>
      <c r="E195" s="196"/>
      <c r="F195" s="196"/>
      <c r="G195" s="196"/>
      <c r="H195" s="55">
        <v>37880.01</v>
      </c>
      <c r="I195" s="193">
        <v>21025.75</v>
      </c>
      <c r="J195" s="194"/>
      <c r="K195" s="55">
        <v>19020</v>
      </c>
      <c r="L195" s="55">
        <v>19220</v>
      </c>
      <c r="M195" s="193">
        <v>19220</v>
      </c>
      <c r="N195" s="194"/>
    </row>
    <row r="196" spans="1:14" ht="15" customHeight="1" x14ac:dyDescent="0.2">
      <c r="A196" s="31" t="s">
        <v>50</v>
      </c>
      <c r="B196" s="195" t="s">
        <v>51</v>
      </c>
      <c r="C196" s="196"/>
      <c r="D196" s="196"/>
      <c r="E196" s="196"/>
      <c r="F196" s="196"/>
      <c r="G196" s="196"/>
      <c r="H196" s="55">
        <v>685525.39</v>
      </c>
      <c r="I196" s="193">
        <v>870958.58</v>
      </c>
      <c r="J196" s="194"/>
      <c r="K196" s="55">
        <v>828099.12</v>
      </c>
      <c r="L196" s="55">
        <v>771749.11</v>
      </c>
      <c r="M196" s="193">
        <v>771749.11</v>
      </c>
      <c r="N196" s="194"/>
    </row>
    <row r="197" spans="1:14" ht="15" customHeight="1" x14ac:dyDescent="0.2">
      <c r="A197" s="31">
        <v>68</v>
      </c>
      <c r="B197" s="226" t="s">
        <v>52</v>
      </c>
      <c r="C197" s="226"/>
      <c r="D197" s="226"/>
      <c r="E197" s="226"/>
      <c r="F197" s="226"/>
      <c r="G197" s="226"/>
      <c r="H197" s="60">
        <v>42.55</v>
      </c>
      <c r="I197" s="110">
        <v>89</v>
      </c>
      <c r="J197" s="111"/>
      <c r="K197" s="60">
        <v>30</v>
      </c>
      <c r="L197" s="60">
        <v>30</v>
      </c>
      <c r="M197" s="110">
        <v>30</v>
      </c>
      <c r="N197" s="111"/>
    </row>
    <row r="198" spans="1:14" s="3" customFormat="1" ht="15" customHeight="1" x14ac:dyDescent="0.2">
      <c r="A198" s="30" t="s">
        <v>23</v>
      </c>
      <c r="B198" s="213" t="s">
        <v>24</v>
      </c>
      <c r="C198" s="214"/>
      <c r="D198" s="214"/>
      <c r="E198" s="214"/>
      <c r="F198" s="214"/>
      <c r="G198" s="214"/>
      <c r="H198" s="59">
        <f>H199</f>
        <v>1450</v>
      </c>
      <c r="I198" s="215">
        <v>0</v>
      </c>
      <c r="J198" s="216"/>
      <c r="K198" s="59">
        <f>K199</f>
        <v>0</v>
      </c>
      <c r="L198" s="59">
        <f>L199</f>
        <v>0</v>
      </c>
      <c r="M198" s="215">
        <v>0</v>
      </c>
      <c r="N198" s="216"/>
    </row>
    <row r="199" spans="1:14" ht="15" customHeight="1" x14ac:dyDescent="0.2">
      <c r="A199" s="31" t="s">
        <v>53</v>
      </c>
      <c r="B199" s="195" t="s">
        <v>54</v>
      </c>
      <c r="C199" s="196"/>
      <c r="D199" s="196"/>
      <c r="E199" s="196"/>
      <c r="F199" s="196"/>
      <c r="G199" s="196"/>
      <c r="H199" s="55">
        <v>1450</v>
      </c>
      <c r="I199" s="193">
        <v>0</v>
      </c>
      <c r="J199" s="194"/>
      <c r="K199" s="55">
        <v>0</v>
      </c>
      <c r="L199" s="55">
        <v>0</v>
      </c>
      <c r="M199" s="193">
        <v>0</v>
      </c>
      <c r="N199" s="194"/>
    </row>
    <row r="200" spans="1:14" s="3" customFormat="1" ht="15" customHeight="1" x14ac:dyDescent="0.2">
      <c r="A200" s="30" t="s">
        <v>55</v>
      </c>
      <c r="B200" s="213" t="s">
        <v>56</v>
      </c>
      <c r="C200" s="214"/>
      <c r="D200" s="214"/>
      <c r="E200" s="214"/>
      <c r="F200" s="214"/>
      <c r="G200" s="214"/>
      <c r="H200" s="59">
        <f>H201</f>
        <v>0</v>
      </c>
      <c r="I200" s="215">
        <f>I201</f>
        <v>12569.37</v>
      </c>
      <c r="J200" s="216"/>
      <c r="K200" s="59">
        <f>K201</f>
        <v>3700</v>
      </c>
      <c r="L200" s="59">
        <f>L201</f>
        <v>0</v>
      </c>
      <c r="M200" s="215">
        <f>M201</f>
        <v>0</v>
      </c>
      <c r="N200" s="216"/>
    </row>
    <row r="201" spans="1:14" ht="15" customHeight="1" thickBot="1" x14ac:dyDescent="0.25">
      <c r="A201" s="31" t="s">
        <v>57</v>
      </c>
      <c r="B201" s="195" t="s">
        <v>58</v>
      </c>
      <c r="C201" s="196"/>
      <c r="D201" s="196"/>
      <c r="E201" s="196"/>
      <c r="F201" s="196"/>
      <c r="G201" s="196"/>
      <c r="H201" s="55">
        <v>0</v>
      </c>
      <c r="I201" s="193">
        <v>12569.37</v>
      </c>
      <c r="J201" s="194"/>
      <c r="K201" s="55">
        <v>3700</v>
      </c>
      <c r="L201" s="55">
        <v>0</v>
      </c>
      <c r="M201" s="193">
        <v>0</v>
      </c>
      <c r="N201" s="194"/>
    </row>
    <row r="202" spans="1:14" ht="26.45" customHeight="1" thickTop="1" thickBot="1" x14ac:dyDescent="0.25">
      <c r="A202" s="24" t="s">
        <v>13</v>
      </c>
      <c r="B202" s="129" t="s">
        <v>14</v>
      </c>
      <c r="C202" s="130"/>
      <c r="D202" s="130"/>
      <c r="E202" s="130"/>
      <c r="F202" s="130"/>
      <c r="G202" s="130"/>
      <c r="H202" s="56" t="s">
        <v>15</v>
      </c>
      <c r="I202" s="107" t="s">
        <v>16</v>
      </c>
      <c r="J202" s="108"/>
      <c r="K202" s="56" t="s">
        <v>17</v>
      </c>
      <c r="L202" s="56" t="s">
        <v>18</v>
      </c>
      <c r="M202" s="107" t="s">
        <v>19</v>
      </c>
      <c r="N202" s="108"/>
    </row>
    <row r="203" spans="1:14" ht="15" thickTop="1" x14ac:dyDescent="0.2">
      <c r="A203" s="26"/>
      <c r="B203" s="132" t="s">
        <v>25</v>
      </c>
      <c r="C203" s="212"/>
      <c r="D203" s="212"/>
      <c r="E203" s="212"/>
      <c r="F203" s="212"/>
      <c r="G203" s="212"/>
      <c r="H203" s="54">
        <f>H204+H210</f>
        <v>2834406.27</v>
      </c>
      <c r="I203" s="134">
        <f>I204+I210</f>
        <v>3144240.18</v>
      </c>
      <c r="J203" s="134"/>
      <c r="K203" s="54">
        <f>K204+K210</f>
        <v>3476366.0700000003</v>
      </c>
      <c r="L203" s="54">
        <f>L204+L210</f>
        <v>3415446.06</v>
      </c>
      <c r="M203" s="134">
        <f>M204+M210</f>
        <v>3415446.06</v>
      </c>
      <c r="N203" s="134"/>
    </row>
    <row r="204" spans="1:14" s="3" customFormat="1" ht="15" customHeight="1" x14ac:dyDescent="0.2">
      <c r="A204" s="30" t="s">
        <v>26</v>
      </c>
      <c r="B204" s="213" t="s">
        <v>27</v>
      </c>
      <c r="C204" s="214"/>
      <c r="D204" s="214"/>
      <c r="E204" s="214"/>
      <c r="F204" s="214"/>
      <c r="G204" s="214"/>
      <c r="H204" s="59">
        <f>SUM(H205:H209)</f>
        <v>2716108.59</v>
      </c>
      <c r="I204" s="215">
        <f>SUM(I205:J209)</f>
        <v>3082409.21</v>
      </c>
      <c r="J204" s="215"/>
      <c r="K204" s="59">
        <f>SUM(K205:K209)</f>
        <v>3463236.0700000003</v>
      </c>
      <c r="L204" s="59">
        <f>SUM(L205:L209)</f>
        <v>3403516.06</v>
      </c>
      <c r="M204" s="215">
        <f>SUM(M205:N209)</f>
        <v>3403516.06</v>
      </c>
      <c r="N204" s="215"/>
    </row>
    <row r="205" spans="1:14" ht="15" customHeight="1" x14ac:dyDescent="0.2">
      <c r="A205" s="31" t="s">
        <v>59</v>
      </c>
      <c r="B205" s="195" t="s">
        <v>60</v>
      </c>
      <c r="C205" s="196"/>
      <c r="D205" s="196"/>
      <c r="E205" s="196"/>
      <c r="F205" s="196"/>
      <c r="G205" s="196"/>
      <c r="H205" s="55">
        <v>1849549.19</v>
      </c>
      <c r="I205" s="193">
        <v>2026554.31</v>
      </c>
      <c r="J205" s="194"/>
      <c r="K205" s="55">
        <v>2486407.4900000002</v>
      </c>
      <c r="L205" s="55">
        <v>2486407.4900000002</v>
      </c>
      <c r="M205" s="193">
        <v>2486407.4900000002</v>
      </c>
      <c r="N205" s="194"/>
    </row>
    <row r="206" spans="1:14" ht="15" customHeight="1" x14ac:dyDescent="0.2">
      <c r="A206" s="31" t="s">
        <v>61</v>
      </c>
      <c r="B206" s="195" t="s">
        <v>62</v>
      </c>
      <c r="C206" s="196"/>
      <c r="D206" s="196"/>
      <c r="E206" s="196"/>
      <c r="F206" s="196"/>
      <c r="G206" s="196"/>
      <c r="H206" s="55">
        <v>450123.81</v>
      </c>
      <c r="I206" s="193">
        <v>592064.62</v>
      </c>
      <c r="J206" s="194"/>
      <c r="K206" s="55">
        <v>514697.45</v>
      </c>
      <c r="L206" s="55">
        <v>454977.44</v>
      </c>
      <c r="M206" s="193">
        <v>454977.44</v>
      </c>
      <c r="N206" s="194"/>
    </row>
    <row r="207" spans="1:14" ht="15" customHeight="1" x14ac:dyDescent="0.2">
      <c r="A207" s="31" t="s">
        <v>63</v>
      </c>
      <c r="B207" s="195" t="s">
        <v>64</v>
      </c>
      <c r="C207" s="196"/>
      <c r="D207" s="196"/>
      <c r="E207" s="196"/>
      <c r="F207" s="196"/>
      <c r="G207" s="196"/>
      <c r="H207" s="55">
        <v>1109.73</v>
      </c>
      <c r="I207" s="193">
        <v>1079.1500000000001</v>
      </c>
      <c r="J207" s="194"/>
      <c r="K207" s="55">
        <v>720</v>
      </c>
      <c r="L207" s="55">
        <v>720</v>
      </c>
      <c r="M207" s="193">
        <v>720</v>
      </c>
      <c r="N207" s="194"/>
    </row>
    <row r="208" spans="1:14" ht="15" customHeight="1" x14ac:dyDescent="0.2">
      <c r="A208" s="31" t="s">
        <v>65</v>
      </c>
      <c r="B208" s="195" t="s">
        <v>66</v>
      </c>
      <c r="C208" s="196"/>
      <c r="D208" s="196"/>
      <c r="E208" s="196"/>
      <c r="F208" s="196"/>
      <c r="G208" s="196"/>
      <c r="H208" s="55">
        <v>414277.36</v>
      </c>
      <c r="I208" s="193">
        <v>461521.48</v>
      </c>
      <c r="J208" s="194"/>
      <c r="K208" s="55">
        <v>460221.48</v>
      </c>
      <c r="L208" s="55">
        <v>460221.48</v>
      </c>
      <c r="M208" s="193">
        <v>460221.48</v>
      </c>
      <c r="N208" s="194"/>
    </row>
    <row r="209" spans="1:14" ht="15" customHeight="1" x14ac:dyDescent="0.2">
      <c r="A209" s="31" t="s">
        <v>67</v>
      </c>
      <c r="B209" s="195" t="s">
        <v>235</v>
      </c>
      <c r="C209" s="196"/>
      <c r="D209" s="196"/>
      <c r="E209" s="196"/>
      <c r="F209" s="196"/>
      <c r="G209" s="196"/>
      <c r="H209" s="55">
        <v>1048.5</v>
      </c>
      <c r="I209" s="193">
        <v>1189.6500000000001</v>
      </c>
      <c r="J209" s="194"/>
      <c r="K209" s="55">
        <v>1189.6500000000001</v>
      </c>
      <c r="L209" s="55">
        <v>1189.6500000000001</v>
      </c>
      <c r="M209" s="193">
        <v>1189.6500000000001</v>
      </c>
      <c r="N209" s="194"/>
    </row>
    <row r="210" spans="1:14" s="3" customFormat="1" ht="15" customHeight="1" x14ac:dyDescent="0.2">
      <c r="A210" s="30" t="s">
        <v>28</v>
      </c>
      <c r="B210" s="213" t="s">
        <v>29</v>
      </c>
      <c r="C210" s="214"/>
      <c r="D210" s="214"/>
      <c r="E210" s="214"/>
      <c r="F210" s="214"/>
      <c r="G210" s="214"/>
      <c r="H210" s="59">
        <f>H211+H212</f>
        <v>118297.68000000001</v>
      </c>
      <c r="I210" s="215">
        <f>I211+I212</f>
        <v>61830.97</v>
      </c>
      <c r="J210" s="215"/>
      <c r="K210" s="59">
        <f>K211+K212</f>
        <v>13130</v>
      </c>
      <c r="L210" s="59">
        <f>L211+L212</f>
        <v>11930</v>
      </c>
      <c r="M210" s="215">
        <f>M211+M212</f>
        <v>11930</v>
      </c>
      <c r="N210" s="215"/>
    </row>
    <row r="211" spans="1:14" ht="15" customHeight="1" x14ac:dyDescent="0.2">
      <c r="A211" s="31" t="s">
        <v>69</v>
      </c>
      <c r="B211" s="195" t="s">
        <v>70</v>
      </c>
      <c r="C211" s="196"/>
      <c r="D211" s="196"/>
      <c r="E211" s="196"/>
      <c r="F211" s="196"/>
      <c r="G211" s="196"/>
      <c r="H211" s="55">
        <v>29877.05</v>
      </c>
      <c r="I211" s="193">
        <v>61830.97</v>
      </c>
      <c r="J211" s="194"/>
      <c r="K211" s="55">
        <v>13130</v>
      </c>
      <c r="L211" s="55">
        <v>11930</v>
      </c>
      <c r="M211" s="193">
        <v>11930</v>
      </c>
      <c r="N211" s="194"/>
    </row>
    <row r="212" spans="1:14" ht="15" customHeight="1" x14ac:dyDescent="0.2">
      <c r="A212" s="32" t="s">
        <v>71</v>
      </c>
      <c r="B212" s="208" t="s">
        <v>72</v>
      </c>
      <c r="C212" s="209"/>
      <c r="D212" s="209"/>
      <c r="E212" s="209"/>
      <c r="F212" s="209"/>
      <c r="G212" s="209"/>
      <c r="H212" s="61">
        <v>88420.63</v>
      </c>
      <c r="I212" s="210">
        <v>0</v>
      </c>
      <c r="J212" s="210"/>
      <c r="K212" s="61">
        <v>0</v>
      </c>
      <c r="L212" s="61">
        <v>0</v>
      </c>
      <c r="M212" s="210">
        <v>0</v>
      </c>
      <c r="N212" s="211"/>
    </row>
    <row r="214" spans="1:14" x14ac:dyDescent="0.2">
      <c r="K214" s="2"/>
      <c r="L214" s="2"/>
      <c r="M214" s="2"/>
    </row>
    <row r="216" spans="1:14" ht="13.15" customHeight="1" x14ac:dyDescent="0.2">
      <c r="A216" s="128" t="s">
        <v>73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1:14" ht="13.15" customHeight="1" thickBo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26.45" customHeight="1" thickTop="1" thickBot="1" x14ac:dyDescent="0.25">
      <c r="A218" s="23" t="s">
        <v>13</v>
      </c>
      <c r="B218" s="105" t="s">
        <v>14</v>
      </c>
      <c r="C218" s="106"/>
      <c r="D218" s="106"/>
      <c r="E218" s="106"/>
      <c r="F218" s="106"/>
      <c r="G218" s="106"/>
      <c r="H218" s="56" t="s">
        <v>15</v>
      </c>
      <c r="I218" s="107" t="s">
        <v>16</v>
      </c>
      <c r="J218" s="108"/>
      <c r="K218" s="56" t="s">
        <v>17</v>
      </c>
      <c r="L218" s="56" t="s">
        <v>18</v>
      </c>
      <c r="M218" s="107" t="s">
        <v>19</v>
      </c>
      <c r="N218" s="108"/>
    </row>
    <row r="219" spans="1:14" ht="15" thickTop="1" x14ac:dyDescent="0.2">
      <c r="A219" s="10"/>
      <c r="B219" s="132" t="s">
        <v>20</v>
      </c>
      <c r="C219" s="212"/>
      <c r="D219" s="212"/>
      <c r="E219" s="212"/>
      <c r="F219" s="212"/>
      <c r="G219" s="212"/>
      <c r="H219" s="57">
        <f>H220+H222+H224+H227+H233+H235</f>
        <v>2846842.64</v>
      </c>
      <c r="I219" s="151">
        <f>I220+I222+I224+I227+I233+I235</f>
        <v>3144240.18</v>
      </c>
      <c r="J219" s="152"/>
      <c r="K219" s="57">
        <f>K220+K222+K224+K227+K233+K235</f>
        <v>3476366.0700000003</v>
      </c>
      <c r="L219" s="57">
        <f>L220+L222+L224+L227+L233+L235</f>
        <v>3415446.06</v>
      </c>
      <c r="M219" s="207">
        <f>M220+M222+M224+M227+M233+M235</f>
        <v>3415446.06</v>
      </c>
      <c r="N219" s="207"/>
    </row>
    <row r="220" spans="1:14" ht="15" customHeight="1" x14ac:dyDescent="0.2">
      <c r="A220" s="27" t="s">
        <v>74</v>
      </c>
      <c r="B220" s="197" t="s">
        <v>75</v>
      </c>
      <c r="C220" s="198"/>
      <c r="D220" s="198"/>
      <c r="E220" s="198"/>
      <c r="F220" s="198"/>
      <c r="G220" s="198"/>
      <c r="H220" s="63">
        <f>H221</f>
        <v>587211.05000000005</v>
      </c>
      <c r="I220" s="199">
        <f>I221</f>
        <v>712160.3</v>
      </c>
      <c r="J220" s="200"/>
      <c r="K220" s="63">
        <f>K221</f>
        <v>665620.15</v>
      </c>
      <c r="L220" s="63">
        <f>L221</f>
        <v>664270.14</v>
      </c>
      <c r="M220" s="199">
        <f>M221</f>
        <v>664270.14</v>
      </c>
      <c r="N220" s="200"/>
    </row>
    <row r="221" spans="1:14" ht="15" customHeight="1" x14ac:dyDescent="0.2">
      <c r="A221" s="29" t="s">
        <v>76</v>
      </c>
      <c r="B221" s="195" t="s">
        <v>77</v>
      </c>
      <c r="C221" s="196"/>
      <c r="D221" s="196"/>
      <c r="E221" s="196"/>
      <c r="F221" s="196"/>
      <c r="G221" s="196"/>
      <c r="H221" s="55">
        <v>587211.05000000005</v>
      </c>
      <c r="I221" s="193">
        <v>712160.3</v>
      </c>
      <c r="J221" s="194"/>
      <c r="K221" s="55">
        <v>665620.15</v>
      </c>
      <c r="L221" s="55">
        <v>664270.14</v>
      </c>
      <c r="M221" s="193">
        <v>664270.14</v>
      </c>
      <c r="N221" s="194"/>
    </row>
    <row r="222" spans="1:14" ht="15" customHeight="1" x14ac:dyDescent="0.2">
      <c r="A222" s="27" t="s">
        <v>78</v>
      </c>
      <c r="B222" s="197" t="s">
        <v>79</v>
      </c>
      <c r="C222" s="198"/>
      <c r="D222" s="198"/>
      <c r="E222" s="198"/>
      <c r="F222" s="198"/>
      <c r="G222" s="198"/>
      <c r="H222" s="63">
        <f>H223</f>
        <v>20948.990000000002</v>
      </c>
      <c r="I222" s="199">
        <f>I223</f>
        <v>19033</v>
      </c>
      <c r="J222" s="200"/>
      <c r="K222" s="63">
        <f>K223</f>
        <v>17720</v>
      </c>
      <c r="L222" s="63">
        <f>L223</f>
        <v>17220</v>
      </c>
      <c r="M222" s="199">
        <f>M223</f>
        <v>17220</v>
      </c>
      <c r="N222" s="200"/>
    </row>
    <row r="223" spans="1:14" ht="15" customHeight="1" x14ac:dyDescent="0.2">
      <c r="A223" s="29" t="s">
        <v>80</v>
      </c>
      <c r="B223" s="195" t="s">
        <v>81</v>
      </c>
      <c r="C223" s="196"/>
      <c r="D223" s="196"/>
      <c r="E223" s="196"/>
      <c r="F223" s="196"/>
      <c r="G223" s="196"/>
      <c r="H223" s="55">
        <v>20948.990000000002</v>
      </c>
      <c r="I223" s="193">
        <v>19033</v>
      </c>
      <c r="J223" s="194"/>
      <c r="K223" s="55">
        <v>17720</v>
      </c>
      <c r="L223" s="55">
        <v>17220</v>
      </c>
      <c r="M223" s="193">
        <v>17220</v>
      </c>
      <c r="N223" s="194"/>
    </row>
    <row r="224" spans="1:14" ht="15" customHeight="1" x14ac:dyDescent="0.2">
      <c r="A224" s="27" t="s">
        <v>82</v>
      </c>
      <c r="B224" s="197" t="s">
        <v>83</v>
      </c>
      <c r="C224" s="198"/>
      <c r="D224" s="198"/>
      <c r="E224" s="198"/>
      <c r="F224" s="198"/>
      <c r="G224" s="198"/>
      <c r="H224" s="63">
        <f>H225+H226</f>
        <v>167284.51</v>
      </c>
      <c r="I224" s="199">
        <f>SUM(I225:I226)</f>
        <v>233902.62</v>
      </c>
      <c r="J224" s="200"/>
      <c r="K224" s="63">
        <f>K225+K226</f>
        <v>210203.97</v>
      </c>
      <c r="L224" s="63">
        <f>L225+L226</f>
        <v>155203.97</v>
      </c>
      <c r="M224" s="199">
        <f>M225+M226</f>
        <v>155203.97</v>
      </c>
      <c r="N224" s="200"/>
    </row>
    <row r="225" spans="1:14" ht="15" customHeight="1" x14ac:dyDescent="0.2">
      <c r="A225" s="29" t="s">
        <v>84</v>
      </c>
      <c r="B225" s="195" t="s">
        <v>85</v>
      </c>
      <c r="C225" s="196"/>
      <c r="D225" s="196"/>
      <c r="E225" s="196"/>
      <c r="F225" s="196"/>
      <c r="G225" s="196"/>
      <c r="H225" s="55">
        <v>102919.06</v>
      </c>
      <c r="I225" s="193">
        <v>101277.77</v>
      </c>
      <c r="J225" s="194"/>
      <c r="K225" s="55">
        <v>100765</v>
      </c>
      <c r="L225" s="55">
        <v>100765</v>
      </c>
      <c r="M225" s="193">
        <v>100765</v>
      </c>
      <c r="N225" s="194"/>
    </row>
    <row r="226" spans="1:14" ht="15" customHeight="1" x14ac:dyDescent="0.2">
      <c r="A226" s="29" t="s">
        <v>86</v>
      </c>
      <c r="B226" s="195" t="s">
        <v>87</v>
      </c>
      <c r="C226" s="196"/>
      <c r="D226" s="196"/>
      <c r="E226" s="196"/>
      <c r="F226" s="196"/>
      <c r="G226" s="196"/>
      <c r="H226" s="55">
        <v>64365.45</v>
      </c>
      <c r="I226" s="193">
        <v>132624.85</v>
      </c>
      <c r="J226" s="194"/>
      <c r="K226" s="55">
        <v>109438.97</v>
      </c>
      <c r="L226" s="55">
        <v>54438.97</v>
      </c>
      <c r="M226" s="193">
        <v>54438.97</v>
      </c>
      <c r="N226" s="194"/>
    </row>
    <row r="227" spans="1:14" ht="15" customHeight="1" x14ac:dyDescent="0.2">
      <c r="A227" s="27" t="s">
        <v>88</v>
      </c>
      <c r="B227" s="197" t="s">
        <v>89</v>
      </c>
      <c r="C227" s="198"/>
      <c r="D227" s="198"/>
      <c r="E227" s="198"/>
      <c r="F227" s="198"/>
      <c r="G227" s="198"/>
      <c r="H227" s="63">
        <f>SUM(H228:H232)</f>
        <v>2053017.07</v>
      </c>
      <c r="I227" s="199">
        <f>SUM(I228:I232)</f>
        <v>2167214.38</v>
      </c>
      <c r="J227" s="200"/>
      <c r="K227" s="63">
        <f>SUM(K228:K232)</f>
        <v>2579021.9500000002</v>
      </c>
      <c r="L227" s="63">
        <f>SUM(L228:L232)</f>
        <v>2576951.9500000002</v>
      </c>
      <c r="M227" s="199">
        <f>SUM(M228:M232)</f>
        <v>2576951.9500000002</v>
      </c>
      <c r="N227" s="199"/>
    </row>
    <row r="228" spans="1:14" ht="15" customHeight="1" x14ac:dyDescent="0.2">
      <c r="A228" s="29" t="s">
        <v>90</v>
      </c>
      <c r="B228" s="195" t="s">
        <v>91</v>
      </c>
      <c r="C228" s="196"/>
      <c r="D228" s="196"/>
      <c r="E228" s="196"/>
      <c r="F228" s="196"/>
      <c r="G228" s="196"/>
      <c r="H228" s="55">
        <v>24282.22</v>
      </c>
      <c r="I228" s="193">
        <v>29853.43</v>
      </c>
      <c r="J228" s="194"/>
      <c r="K228" s="55">
        <v>55110</v>
      </c>
      <c r="L228" s="55">
        <v>53040</v>
      </c>
      <c r="M228" s="193">
        <v>53040</v>
      </c>
      <c r="N228" s="194"/>
    </row>
    <row r="229" spans="1:14" ht="15" customHeight="1" x14ac:dyDescent="0.2">
      <c r="A229" s="29" t="s">
        <v>92</v>
      </c>
      <c r="B229" s="195" t="s">
        <v>93</v>
      </c>
      <c r="C229" s="196"/>
      <c r="D229" s="196"/>
      <c r="E229" s="196"/>
      <c r="F229" s="196"/>
      <c r="G229" s="196"/>
      <c r="H229" s="55">
        <v>9619.14</v>
      </c>
      <c r="I229" s="193">
        <v>0</v>
      </c>
      <c r="J229" s="194"/>
      <c r="K229" s="55">
        <v>0</v>
      </c>
      <c r="L229" s="55">
        <v>0</v>
      </c>
      <c r="M229" s="193">
        <v>0</v>
      </c>
      <c r="N229" s="194"/>
    </row>
    <row r="230" spans="1:14" ht="15" customHeight="1" x14ac:dyDescent="0.2">
      <c r="A230" s="29" t="s">
        <v>94</v>
      </c>
      <c r="B230" s="195" t="s">
        <v>95</v>
      </c>
      <c r="C230" s="196"/>
      <c r="D230" s="196"/>
      <c r="E230" s="196"/>
      <c r="F230" s="196"/>
      <c r="G230" s="196"/>
      <c r="H230" s="55">
        <v>1907540.39</v>
      </c>
      <c r="I230" s="193">
        <v>2029891.95</v>
      </c>
      <c r="J230" s="194"/>
      <c r="K230" s="55">
        <v>2416601.9500000002</v>
      </c>
      <c r="L230" s="55">
        <v>2416601.9500000002</v>
      </c>
      <c r="M230" s="193">
        <v>2416601.9500000002</v>
      </c>
      <c r="N230" s="194"/>
    </row>
    <row r="231" spans="1:14" ht="15" customHeight="1" x14ac:dyDescent="0.2">
      <c r="A231" s="29" t="s">
        <v>96</v>
      </c>
      <c r="B231" s="195" t="s">
        <v>97</v>
      </c>
      <c r="C231" s="196"/>
      <c r="D231" s="196"/>
      <c r="E231" s="196"/>
      <c r="F231" s="196"/>
      <c r="G231" s="196"/>
      <c r="H231" s="55">
        <v>100925.79</v>
      </c>
      <c r="I231" s="193">
        <v>96000</v>
      </c>
      <c r="J231" s="194"/>
      <c r="K231" s="55">
        <v>95900</v>
      </c>
      <c r="L231" s="55">
        <v>95900</v>
      </c>
      <c r="M231" s="193">
        <v>95900</v>
      </c>
      <c r="N231" s="194"/>
    </row>
    <row r="232" spans="1:14" ht="15" customHeight="1" x14ac:dyDescent="0.2">
      <c r="A232" s="29" t="s">
        <v>98</v>
      </c>
      <c r="B232" s="195" t="s">
        <v>99</v>
      </c>
      <c r="C232" s="196"/>
      <c r="D232" s="196"/>
      <c r="E232" s="196"/>
      <c r="F232" s="196"/>
      <c r="G232" s="196"/>
      <c r="H232" s="55">
        <v>10649.53</v>
      </c>
      <c r="I232" s="193">
        <v>11469</v>
      </c>
      <c r="J232" s="194"/>
      <c r="K232" s="55">
        <v>11410</v>
      </c>
      <c r="L232" s="55">
        <v>11410</v>
      </c>
      <c r="M232" s="193">
        <v>11410</v>
      </c>
      <c r="N232" s="194"/>
    </row>
    <row r="233" spans="1:14" ht="15" customHeight="1" x14ac:dyDescent="0.2">
      <c r="A233" s="27" t="s">
        <v>100</v>
      </c>
      <c r="B233" s="197" t="s">
        <v>101</v>
      </c>
      <c r="C233" s="198"/>
      <c r="D233" s="198"/>
      <c r="E233" s="198"/>
      <c r="F233" s="198"/>
      <c r="G233" s="198"/>
      <c r="H233" s="63">
        <f>H234</f>
        <v>16931.02</v>
      </c>
      <c r="I233" s="199">
        <f>I234</f>
        <v>4872.16</v>
      </c>
      <c r="J233" s="200"/>
      <c r="K233" s="63">
        <f>K234</f>
        <v>1800</v>
      </c>
      <c r="L233" s="63">
        <f>L234</f>
        <v>1800</v>
      </c>
      <c r="M233" s="199">
        <f>M234</f>
        <v>1800</v>
      </c>
      <c r="N233" s="200"/>
    </row>
    <row r="234" spans="1:14" ht="15" customHeight="1" x14ac:dyDescent="0.2">
      <c r="A234" s="29" t="s">
        <v>102</v>
      </c>
      <c r="B234" s="195" t="s">
        <v>103</v>
      </c>
      <c r="C234" s="196"/>
      <c r="D234" s="196"/>
      <c r="E234" s="196"/>
      <c r="F234" s="196"/>
      <c r="G234" s="196"/>
      <c r="H234" s="55">
        <v>16931.02</v>
      </c>
      <c r="I234" s="193">
        <v>4872.16</v>
      </c>
      <c r="J234" s="194"/>
      <c r="K234" s="55">
        <v>1800</v>
      </c>
      <c r="L234" s="55">
        <v>1800</v>
      </c>
      <c r="M234" s="193">
        <v>1800</v>
      </c>
      <c r="N234" s="194"/>
    </row>
    <row r="235" spans="1:14" ht="15" customHeight="1" x14ac:dyDescent="0.2">
      <c r="A235" s="27" t="s">
        <v>104</v>
      </c>
      <c r="B235" s="197" t="s">
        <v>105</v>
      </c>
      <c r="C235" s="198"/>
      <c r="D235" s="198"/>
      <c r="E235" s="198"/>
      <c r="F235" s="198"/>
      <c r="G235" s="198"/>
      <c r="H235" s="63">
        <f>H236</f>
        <v>1450</v>
      </c>
      <c r="I235" s="199">
        <f>I236</f>
        <v>7057.72</v>
      </c>
      <c r="J235" s="200"/>
      <c r="K235" s="63">
        <f>K236</f>
        <v>2000</v>
      </c>
      <c r="L235" s="63">
        <f>L236</f>
        <v>0</v>
      </c>
      <c r="M235" s="199">
        <f>M236</f>
        <v>0</v>
      </c>
      <c r="N235" s="200"/>
    </row>
    <row r="236" spans="1:14" ht="15" customHeight="1" thickBot="1" x14ac:dyDescent="0.25">
      <c r="A236" s="29" t="s">
        <v>106</v>
      </c>
      <c r="B236" s="195" t="s">
        <v>107</v>
      </c>
      <c r="C236" s="196"/>
      <c r="D236" s="196"/>
      <c r="E236" s="196"/>
      <c r="F236" s="196"/>
      <c r="G236" s="196"/>
      <c r="H236" s="55">
        <v>1450</v>
      </c>
      <c r="I236" s="193">
        <v>7057.72</v>
      </c>
      <c r="J236" s="194"/>
      <c r="K236" s="55">
        <v>2000</v>
      </c>
      <c r="L236" s="55">
        <v>0</v>
      </c>
      <c r="M236" s="193">
        <v>0</v>
      </c>
      <c r="N236" s="194"/>
    </row>
    <row r="237" spans="1:14" ht="26.45" customHeight="1" thickTop="1" thickBot="1" x14ac:dyDescent="0.25">
      <c r="A237" s="22" t="s">
        <v>13</v>
      </c>
      <c r="B237" s="129" t="s">
        <v>14</v>
      </c>
      <c r="C237" s="130"/>
      <c r="D237" s="130"/>
      <c r="E237" s="130"/>
      <c r="F237" s="130"/>
      <c r="G237" s="130"/>
      <c r="H237" s="56" t="s">
        <v>15</v>
      </c>
      <c r="I237" s="107" t="s">
        <v>16</v>
      </c>
      <c r="J237" s="108"/>
      <c r="K237" s="56" t="s">
        <v>17</v>
      </c>
      <c r="L237" s="56" t="s">
        <v>18</v>
      </c>
      <c r="M237" s="107" t="s">
        <v>19</v>
      </c>
      <c r="N237" s="108"/>
    </row>
    <row r="238" spans="1:14" ht="15" thickTop="1" x14ac:dyDescent="0.2">
      <c r="A238" s="10"/>
      <c r="B238" s="132" t="s">
        <v>25</v>
      </c>
      <c r="C238" s="212"/>
      <c r="D238" s="212"/>
      <c r="E238" s="212"/>
      <c r="F238" s="212"/>
      <c r="G238" s="212"/>
      <c r="H238" s="54">
        <f>H239+H241+H243+H246+H252+H255</f>
        <v>2834406.2700000005</v>
      </c>
      <c r="I238" s="134">
        <f>I239+I241+I243+I246+I252+I255</f>
        <v>3144240.18</v>
      </c>
      <c r="J238" s="134"/>
      <c r="K238" s="54">
        <f>K239+K241+K243+K246+K252+K255</f>
        <v>3476366.0700000003</v>
      </c>
      <c r="L238" s="54">
        <f>L239+L241+L243+L246+L252+L255</f>
        <v>3415446.06</v>
      </c>
      <c r="M238" s="134">
        <f>M239+M241+M243+M246+M252+M255</f>
        <v>3415446.06</v>
      </c>
      <c r="N238" s="134"/>
    </row>
    <row r="239" spans="1:14" ht="15" customHeight="1" x14ac:dyDescent="0.2">
      <c r="A239" s="27" t="s">
        <v>74</v>
      </c>
      <c r="B239" s="197" t="s">
        <v>75</v>
      </c>
      <c r="C239" s="198"/>
      <c r="D239" s="198"/>
      <c r="E239" s="198"/>
      <c r="F239" s="198"/>
      <c r="G239" s="198"/>
      <c r="H239" s="63">
        <f>H240</f>
        <v>587211.05000000005</v>
      </c>
      <c r="I239" s="199">
        <f>I240</f>
        <v>712160.3</v>
      </c>
      <c r="J239" s="200"/>
      <c r="K239" s="63">
        <f>K240</f>
        <v>665620.15</v>
      </c>
      <c r="L239" s="63">
        <f>L240</f>
        <v>664270.14</v>
      </c>
      <c r="M239" s="199">
        <f>M240</f>
        <v>664270.14</v>
      </c>
      <c r="N239" s="200"/>
    </row>
    <row r="240" spans="1:14" ht="15" customHeight="1" x14ac:dyDescent="0.2">
      <c r="A240" s="29" t="s">
        <v>76</v>
      </c>
      <c r="B240" s="195" t="s">
        <v>77</v>
      </c>
      <c r="C240" s="196"/>
      <c r="D240" s="196"/>
      <c r="E240" s="196"/>
      <c r="F240" s="196"/>
      <c r="G240" s="196"/>
      <c r="H240" s="55">
        <v>587211.05000000005</v>
      </c>
      <c r="I240" s="193">
        <v>712160.3</v>
      </c>
      <c r="J240" s="194"/>
      <c r="K240" s="55">
        <v>665620.15</v>
      </c>
      <c r="L240" s="55">
        <v>664270.14</v>
      </c>
      <c r="M240" s="193">
        <v>664270.14</v>
      </c>
      <c r="N240" s="194"/>
    </row>
    <row r="241" spans="1:14" ht="15" customHeight="1" x14ac:dyDescent="0.2">
      <c r="A241" s="27" t="s">
        <v>78</v>
      </c>
      <c r="B241" s="197" t="s">
        <v>79</v>
      </c>
      <c r="C241" s="198"/>
      <c r="D241" s="198"/>
      <c r="E241" s="198"/>
      <c r="F241" s="198"/>
      <c r="G241" s="198"/>
      <c r="H241" s="63">
        <f>H242</f>
        <v>13134.63</v>
      </c>
      <c r="I241" s="199">
        <f>I242</f>
        <v>19033</v>
      </c>
      <c r="J241" s="200"/>
      <c r="K241" s="63">
        <f>K242</f>
        <v>17720</v>
      </c>
      <c r="L241" s="63">
        <f>L242</f>
        <v>17220</v>
      </c>
      <c r="M241" s="199">
        <f>M242</f>
        <v>17220</v>
      </c>
      <c r="N241" s="200"/>
    </row>
    <row r="242" spans="1:14" ht="15" customHeight="1" x14ac:dyDescent="0.2">
      <c r="A242" s="29" t="s">
        <v>80</v>
      </c>
      <c r="B242" s="195" t="s">
        <v>81</v>
      </c>
      <c r="C242" s="196"/>
      <c r="D242" s="196"/>
      <c r="E242" s="196"/>
      <c r="F242" s="196"/>
      <c r="G242" s="196"/>
      <c r="H242" s="55">
        <v>13134.63</v>
      </c>
      <c r="I242" s="193">
        <v>19033</v>
      </c>
      <c r="J242" s="194"/>
      <c r="K242" s="55">
        <v>17720</v>
      </c>
      <c r="L242" s="55">
        <v>17220</v>
      </c>
      <c r="M242" s="193">
        <v>17220</v>
      </c>
      <c r="N242" s="194"/>
    </row>
    <row r="243" spans="1:14" ht="15" customHeight="1" x14ac:dyDescent="0.2">
      <c r="A243" s="27" t="s">
        <v>82</v>
      </c>
      <c r="B243" s="197" t="s">
        <v>83</v>
      </c>
      <c r="C243" s="198"/>
      <c r="D243" s="198"/>
      <c r="E243" s="198"/>
      <c r="F243" s="198"/>
      <c r="G243" s="198"/>
      <c r="H243" s="63">
        <f>H244+H245</f>
        <v>161101.63</v>
      </c>
      <c r="I243" s="199">
        <f>I244+I245</f>
        <v>233902.62</v>
      </c>
      <c r="J243" s="200"/>
      <c r="K243" s="63">
        <f>K244+K245</f>
        <v>210203.97</v>
      </c>
      <c r="L243" s="63">
        <f>L244+L245</f>
        <v>155203.97</v>
      </c>
      <c r="M243" s="199">
        <f>M244+M245</f>
        <v>155203.97</v>
      </c>
      <c r="N243" s="200"/>
    </row>
    <row r="244" spans="1:14" ht="15" customHeight="1" x14ac:dyDescent="0.2">
      <c r="A244" s="29" t="s">
        <v>84</v>
      </c>
      <c r="B244" s="195" t="s">
        <v>85</v>
      </c>
      <c r="C244" s="196"/>
      <c r="D244" s="196"/>
      <c r="E244" s="196"/>
      <c r="F244" s="196"/>
      <c r="G244" s="196"/>
      <c r="H244" s="55">
        <v>96736.18</v>
      </c>
      <c r="I244" s="193">
        <v>101277.77</v>
      </c>
      <c r="J244" s="194"/>
      <c r="K244" s="55">
        <v>100765</v>
      </c>
      <c r="L244" s="55">
        <v>100765</v>
      </c>
      <c r="M244" s="193">
        <v>100765</v>
      </c>
      <c r="N244" s="194"/>
    </row>
    <row r="245" spans="1:14" ht="15" customHeight="1" x14ac:dyDescent="0.2">
      <c r="A245" s="29" t="s">
        <v>86</v>
      </c>
      <c r="B245" s="195" t="s">
        <v>87</v>
      </c>
      <c r="C245" s="196"/>
      <c r="D245" s="196"/>
      <c r="E245" s="196"/>
      <c r="F245" s="196"/>
      <c r="G245" s="196"/>
      <c r="H245" s="55">
        <v>64365.45</v>
      </c>
      <c r="I245" s="193">
        <v>132624.85</v>
      </c>
      <c r="J245" s="194"/>
      <c r="K245" s="55">
        <v>109438.97</v>
      </c>
      <c r="L245" s="55">
        <v>54438.97</v>
      </c>
      <c r="M245" s="193">
        <v>54438.97</v>
      </c>
      <c r="N245" s="194"/>
    </row>
    <row r="246" spans="1:14" ht="15" customHeight="1" x14ac:dyDescent="0.2">
      <c r="A246" s="27" t="s">
        <v>88</v>
      </c>
      <c r="B246" s="197" t="s">
        <v>89</v>
      </c>
      <c r="C246" s="198"/>
      <c r="D246" s="198"/>
      <c r="E246" s="198"/>
      <c r="F246" s="198"/>
      <c r="G246" s="198"/>
      <c r="H246" s="63">
        <f>SUM(H247:H251)</f>
        <v>2053788.59</v>
      </c>
      <c r="I246" s="199">
        <f>SUM(I247:J251)</f>
        <v>2167214.38</v>
      </c>
      <c r="J246" s="200"/>
      <c r="K246" s="63">
        <f>SUM(K247:K251)</f>
        <v>2579021.9500000002</v>
      </c>
      <c r="L246" s="63">
        <f>SUM(L247:L251)</f>
        <v>2576951.9500000002</v>
      </c>
      <c r="M246" s="199">
        <f>SUM(M247:N251)</f>
        <v>2576951.9500000002</v>
      </c>
      <c r="N246" s="200"/>
    </row>
    <row r="247" spans="1:14" ht="15" customHeight="1" x14ac:dyDescent="0.2">
      <c r="A247" s="29" t="s">
        <v>90</v>
      </c>
      <c r="B247" s="195" t="s">
        <v>91</v>
      </c>
      <c r="C247" s="196"/>
      <c r="D247" s="196"/>
      <c r="E247" s="196"/>
      <c r="F247" s="196"/>
      <c r="G247" s="196"/>
      <c r="H247" s="55">
        <v>24282.22</v>
      </c>
      <c r="I247" s="193">
        <v>29853.43</v>
      </c>
      <c r="J247" s="194"/>
      <c r="K247" s="55">
        <v>55110</v>
      </c>
      <c r="L247" s="55">
        <v>53040</v>
      </c>
      <c r="M247" s="193">
        <v>53040</v>
      </c>
      <c r="N247" s="194"/>
    </row>
    <row r="248" spans="1:14" ht="15" customHeight="1" x14ac:dyDescent="0.2">
      <c r="A248" s="29" t="s">
        <v>92</v>
      </c>
      <c r="B248" s="195" t="s">
        <v>93</v>
      </c>
      <c r="C248" s="196"/>
      <c r="D248" s="196"/>
      <c r="E248" s="196"/>
      <c r="F248" s="196"/>
      <c r="G248" s="196"/>
      <c r="H248" s="55">
        <v>9619.14</v>
      </c>
      <c r="I248" s="193">
        <v>0</v>
      </c>
      <c r="J248" s="194"/>
      <c r="K248" s="55">
        <v>0</v>
      </c>
      <c r="L248" s="55">
        <v>0</v>
      </c>
      <c r="M248" s="193">
        <v>0</v>
      </c>
      <c r="N248" s="194"/>
    </row>
    <row r="249" spans="1:14" ht="15" customHeight="1" x14ac:dyDescent="0.2">
      <c r="A249" s="29" t="s">
        <v>94</v>
      </c>
      <c r="B249" s="195" t="s">
        <v>95</v>
      </c>
      <c r="C249" s="196"/>
      <c r="D249" s="196"/>
      <c r="E249" s="196"/>
      <c r="F249" s="196"/>
      <c r="G249" s="196"/>
      <c r="H249" s="55">
        <v>1908311.91</v>
      </c>
      <c r="I249" s="193">
        <v>2029891.95</v>
      </c>
      <c r="J249" s="194"/>
      <c r="K249" s="55">
        <v>2416601.9500000002</v>
      </c>
      <c r="L249" s="55">
        <v>2416601.9500000002</v>
      </c>
      <c r="M249" s="193">
        <v>2416601.9500000002</v>
      </c>
      <c r="N249" s="194"/>
    </row>
    <row r="250" spans="1:14" ht="15" customHeight="1" x14ac:dyDescent="0.2">
      <c r="A250" s="29" t="s">
        <v>96</v>
      </c>
      <c r="B250" s="195" t="s">
        <v>97</v>
      </c>
      <c r="C250" s="196"/>
      <c r="D250" s="196"/>
      <c r="E250" s="196"/>
      <c r="F250" s="196"/>
      <c r="G250" s="196"/>
      <c r="H250" s="55">
        <v>100925.79</v>
      </c>
      <c r="I250" s="193">
        <v>96000</v>
      </c>
      <c r="J250" s="194"/>
      <c r="K250" s="55">
        <v>95900</v>
      </c>
      <c r="L250" s="55">
        <v>95900</v>
      </c>
      <c r="M250" s="193">
        <v>95900</v>
      </c>
      <c r="N250" s="194"/>
    </row>
    <row r="251" spans="1:14" ht="15" customHeight="1" x14ac:dyDescent="0.2">
      <c r="A251" s="29" t="s">
        <v>98</v>
      </c>
      <c r="B251" s="195" t="s">
        <v>99</v>
      </c>
      <c r="C251" s="196"/>
      <c r="D251" s="196"/>
      <c r="E251" s="196"/>
      <c r="F251" s="196"/>
      <c r="G251" s="196"/>
      <c r="H251" s="55">
        <v>10649.53</v>
      </c>
      <c r="I251" s="193">
        <v>11469</v>
      </c>
      <c r="J251" s="194"/>
      <c r="K251" s="55">
        <v>11410</v>
      </c>
      <c r="L251" s="55">
        <v>11410</v>
      </c>
      <c r="M251" s="193">
        <v>11410</v>
      </c>
      <c r="N251" s="194"/>
    </row>
    <row r="252" spans="1:14" ht="15" customHeight="1" x14ac:dyDescent="0.2">
      <c r="A252" s="27" t="s">
        <v>100</v>
      </c>
      <c r="B252" s="197" t="s">
        <v>101</v>
      </c>
      <c r="C252" s="198"/>
      <c r="D252" s="198"/>
      <c r="E252" s="198"/>
      <c r="F252" s="198"/>
      <c r="G252" s="198"/>
      <c r="H252" s="63">
        <f>H253+H254</f>
        <v>13254.63</v>
      </c>
      <c r="I252" s="199">
        <f>SUM(I253:J254)</f>
        <v>4872.16</v>
      </c>
      <c r="J252" s="200"/>
      <c r="K252" s="63">
        <f>K253+K254</f>
        <v>1800</v>
      </c>
      <c r="L252" s="63">
        <f>L253+L254</f>
        <v>1800</v>
      </c>
      <c r="M252" s="199">
        <f>SUM(M253:N254)</f>
        <v>1800</v>
      </c>
      <c r="N252" s="200"/>
    </row>
    <row r="253" spans="1:14" ht="15" customHeight="1" x14ac:dyDescent="0.2">
      <c r="A253" s="29" t="s">
        <v>102</v>
      </c>
      <c r="B253" s="195" t="s">
        <v>103</v>
      </c>
      <c r="C253" s="196"/>
      <c r="D253" s="196"/>
      <c r="E253" s="196"/>
      <c r="F253" s="196"/>
      <c r="G253" s="196"/>
      <c r="H253" s="55">
        <v>13254.63</v>
      </c>
      <c r="I253" s="193">
        <v>4872.16</v>
      </c>
      <c r="J253" s="194"/>
      <c r="K253" s="55">
        <v>1800</v>
      </c>
      <c r="L253" s="55">
        <v>1800</v>
      </c>
      <c r="M253" s="193">
        <v>1800</v>
      </c>
      <c r="N253" s="194"/>
    </row>
    <row r="254" spans="1:14" ht="15" customHeight="1" x14ac:dyDescent="0.2">
      <c r="A254" s="29" t="s">
        <v>108</v>
      </c>
      <c r="B254" s="195" t="s">
        <v>109</v>
      </c>
      <c r="C254" s="196"/>
      <c r="D254" s="196"/>
      <c r="E254" s="196"/>
      <c r="F254" s="196"/>
      <c r="G254" s="196"/>
      <c r="H254" s="55">
        <v>0</v>
      </c>
      <c r="I254" s="193">
        <v>0</v>
      </c>
      <c r="J254" s="194"/>
      <c r="K254" s="55">
        <v>0</v>
      </c>
      <c r="L254" s="55">
        <v>0</v>
      </c>
      <c r="M254" s="193">
        <v>0</v>
      </c>
      <c r="N254" s="194"/>
    </row>
    <row r="255" spans="1:14" ht="15" customHeight="1" x14ac:dyDescent="0.2">
      <c r="A255" s="27" t="s">
        <v>104</v>
      </c>
      <c r="B255" s="197" t="s">
        <v>105</v>
      </c>
      <c r="C255" s="198"/>
      <c r="D255" s="198"/>
      <c r="E255" s="198"/>
      <c r="F255" s="198"/>
      <c r="G255" s="198"/>
      <c r="H255" s="63">
        <f>H256</f>
        <v>5915.74</v>
      </c>
      <c r="I255" s="199">
        <v>7057.72</v>
      </c>
      <c r="J255" s="199"/>
      <c r="K255" s="63">
        <f>K256</f>
        <v>2000</v>
      </c>
      <c r="L255" s="63">
        <f>L256</f>
        <v>0</v>
      </c>
      <c r="M255" s="199">
        <f>M256</f>
        <v>0</v>
      </c>
      <c r="N255" s="200"/>
    </row>
    <row r="256" spans="1:14" ht="15" customHeight="1" x14ac:dyDescent="0.2">
      <c r="A256" s="28" t="s">
        <v>106</v>
      </c>
      <c r="B256" s="208" t="s">
        <v>107</v>
      </c>
      <c r="C256" s="209"/>
      <c r="D256" s="209"/>
      <c r="E256" s="209"/>
      <c r="F256" s="209"/>
      <c r="G256" s="209"/>
      <c r="H256" s="61">
        <v>5915.74</v>
      </c>
      <c r="I256" s="210">
        <v>7057.72</v>
      </c>
      <c r="J256" s="210"/>
      <c r="K256" s="61">
        <v>2000</v>
      </c>
      <c r="L256" s="61">
        <v>0</v>
      </c>
      <c r="M256" s="210">
        <v>0</v>
      </c>
      <c r="N256" s="211"/>
    </row>
    <row r="259" spans="1:14" ht="13.15" customHeight="1" x14ac:dyDescent="0.2">
      <c r="A259" s="128" t="s">
        <v>110</v>
      </c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</row>
    <row r="260" spans="1:14" ht="13.5" thickBot="1" x14ac:dyDescent="0.25"/>
    <row r="261" spans="1:14" ht="26.45" customHeight="1" thickTop="1" thickBot="1" x14ac:dyDescent="0.25">
      <c r="A261" s="23" t="s">
        <v>13</v>
      </c>
      <c r="B261" s="105" t="s">
        <v>14</v>
      </c>
      <c r="C261" s="106"/>
      <c r="D261" s="106"/>
      <c r="E261" s="106"/>
      <c r="F261" s="106"/>
      <c r="G261" s="106"/>
      <c r="H261" s="56" t="s">
        <v>15</v>
      </c>
      <c r="I261" s="107" t="s">
        <v>16</v>
      </c>
      <c r="J261" s="108"/>
      <c r="K261" s="56" t="s">
        <v>17</v>
      </c>
      <c r="L261" s="56" t="s">
        <v>18</v>
      </c>
      <c r="M261" s="107" t="s">
        <v>19</v>
      </c>
      <c r="N261" s="108"/>
    </row>
    <row r="262" spans="1:14" ht="15" thickTop="1" x14ac:dyDescent="0.2">
      <c r="A262" s="10"/>
      <c r="B262" s="132" t="s">
        <v>25</v>
      </c>
      <c r="C262" s="133"/>
      <c r="D262" s="133"/>
      <c r="E262" s="133"/>
      <c r="F262" s="133"/>
      <c r="G262" s="133"/>
      <c r="H262" s="62">
        <f>H263</f>
        <v>2834406.27</v>
      </c>
      <c r="I262" s="207">
        <f>I263</f>
        <v>3144240.1799999997</v>
      </c>
      <c r="J262" s="207"/>
      <c r="K262" s="62">
        <f>K263</f>
        <v>3476366.07</v>
      </c>
      <c r="L262" s="62">
        <f>L263</f>
        <v>3415446.06</v>
      </c>
      <c r="M262" s="207">
        <f>M263</f>
        <v>3415446.06</v>
      </c>
      <c r="N262" s="207"/>
    </row>
    <row r="263" spans="1:14" ht="15" customHeight="1" x14ac:dyDescent="0.2">
      <c r="A263" s="19" t="s">
        <v>111</v>
      </c>
      <c r="B263" s="205" t="s">
        <v>112</v>
      </c>
      <c r="C263" s="119"/>
      <c r="D263" s="119"/>
      <c r="E263" s="119"/>
      <c r="F263" s="119"/>
      <c r="G263" s="119"/>
      <c r="H263" s="64">
        <f>SUM(H264:H266)</f>
        <v>2834406.27</v>
      </c>
      <c r="I263" s="206">
        <f>SUM(I264:J266)</f>
        <v>3144240.1799999997</v>
      </c>
      <c r="J263" s="206"/>
      <c r="K263" s="64">
        <f>SUM(K264:K266)</f>
        <v>3476366.07</v>
      </c>
      <c r="L263" s="64">
        <f>SUM(L264:L266)</f>
        <v>3415446.06</v>
      </c>
      <c r="M263" s="206">
        <f>SUM(M264:N266)</f>
        <v>3415446.06</v>
      </c>
      <c r="N263" s="206"/>
    </row>
    <row r="264" spans="1:14" ht="15" customHeight="1" x14ac:dyDescent="0.2">
      <c r="A264" s="20" t="s">
        <v>113</v>
      </c>
      <c r="B264" s="191" t="s">
        <v>114</v>
      </c>
      <c r="C264" s="119"/>
      <c r="D264" s="119"/>
      <c r="E264" s="119"/>
      <c r="F264" s="119"/>
      <c r="G264" s="119"/>
      <c r="H264" s="65">
        <v>2834406.27</v>
      </c>
      <c r="I264" s="192">
        <v>2905113.63</v>
      </c>
      <c r="J264" s="117"/>
      <c r="K264" s="65">
        <v>3255825.82</v>
      </c>
      <c r="L264" s="65">
        <v>3194905.81</v>
      </c>
      <c r="M264" s="192">
        <v>3194905.81</v>
      </c>
      <c r="N264" s="117"/>
    </row>
    <row r="265" spans="1:14" ht="25.5" customHeight="1" x14ac:dyDescent="0.2">
      <c r="A265" s="20" t="s">
        <v>115</v>
      </c>
      <c r="B265" s="191" t="s">
        <v>116</v>
      </c>
      <c r="C265" s="119"/>
      <c r="D265" s="119"/>
      <c r="E265" s="119"/>
      <c r="F265" s="119"/>
      <c r="G265" s="119"/>
      <c r="H265" s="65">
        <v>0</v>
      </c>
      <c r="I265" s="192">
        <v>126460.96</v>
      </c>
      <c r="J265" s="117"/>
      <c r="K265" s="65">
        <v>108152</v>
      </c>
      <c r="L265" s="65">
        <v>108152</v>
      </c>
      <c r="M265" s="192">
        <v>108152</v>
      </c>
      <c r="N265" s="117"/>
    </row>
    <row r="266" spans="1:14" ht="15" customHeight="1" x14ac:dyDescent="0.2">
      <c r="A266" s="21" t="s">
        <v>117</v>
      </c>
      <c r="B266" s="203" t="s">
        <v>118</v>
      </c>
      <c r="C266" s="113"/>
      <c r="D266" s="113"/>
      <c r="E266" s="113"/>
      <c r="F266" s="113"/>
      <c r="G266" s="113"/>
      <c r="H266" s="66">
        <v>0</v>
      </c>
      <c r="I266" s="204">
        <v>112665.59</v>
      </c>
      <c r="J266" s="115"/>
      <c r="K266" s="66">
        <v>112388.25</v>
      </c>
      <c r="L266" s="66">
        <v>112388.25</v>
      </c>
      <c r="M266" s="204">
        <v>112388.25</v>
      </c>
      <c r="N266" s="115"/>
    </row>
    <row r="270" spans="1:14" ht="13.15" customHeight="1" x14ac:dyDescent="0.2">
      <c r="A270" s="140" t="s">
        <v>119</v>
      </c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</row>
    <row r="271" spans="1:14" ht="13.5" thickBot="1" x14ac:dyDescent="0.25"/>
    <row r="272" spans="1:14" ht="26.45" customHeight="1" thickTop="1" thickBot="1" x14ac:dyDescent="0.25">
      <c r="A272" s="23" t="s">
        <v>13</v>
      </c>
      <c r="B272" s="105" t="s">
        <v>14</v>
      </c>
      <c r="C272" s="106"/>
      <c r="D272" s="106"/>
      <c r="E272" s="106"/>
      <c r="F272" s="106"/>
      <c r="G272" s="106"/>
      <c r="H272" s="56" t="s">
        <v>15</v>
      </c>
      <c r="I272" s="107" t="s">
        <v>16</v>
      </c>
      <c r="J272" s="108"/>
      <c r="K272" s="56" t="s">
        <v>17</v>
      </c>
      <c r="L272" s="56" t="s">
        <v>18</v>
      </c>
      <c r="M272" s="107" t="s">
        <v>19</v>
      </c>
      <c r="N272" s="108"/>
    </row>
    <row r="273" spans="1:16" ht="15" thickTop="1" x14ac:dyDescent="0.2">
      <c r="A273" s="10"/>
      <c r="B273" s="132" t="s">
        <v>25</v>
      </c>
      <c r="C273" s="133"/>
      <c r="D273" s="133"/>
      <c r="E273" s="133"/>
      <c r="F273" s="133"/>
      <c r="G273" s="133"/>
      <c r="H273" s="43">
        <f>H277+H304+H310+H437+H462+H480+H498+H525+H535+H545+H552</f>
        <v>2834406.27</v>
      </c>
      <c r="I273" s="217">
        <f>I277+I304+I310+I437+I462+I480+I498+I525+I535+I545+I552</f>
        <v>3144240.1799999997</v>
      </c>
      <c r="J273" s="247"/>
      <c r="K273" s="43">
        <f>K277+K304+K310+K437+K462+K480+K498+K525+K535+K545+K552</f>
        <v>3476366.0700000003</v>
      </c>
      <c r="L273" s="43">
        <f>L277+L304+L310+L437+L462+L480+L498+L525+L535+L545+L552</f>
        <v>3415446.06</v>
      </c>
      <c r="M273" s="217">
        <f>M277+M304+M310+M437+M462+M480+M498+M525+M535+M545+M552</f>
        <v>3415446.06</v>
      </c>
      <c r="N273" s="247"/>
      <c r="P273" s="78"/>
    </row>
    <row r="274" spans="1:16" ht="27" customHeight="1" x14ac:dyDescent="0.2">
      <c r="A274" s="11" t="s">
        <v>120</v>
      </c>
      <c r="B274" s="184" t="s">
        <v>121</v>
      </c>
      <c r="C274" s="119"/>
      <c r="D274" s="119"/>
      <c r="E274" s="119"/>
      <c r="F274" s="119"/>
      <c r="G274" s="119"/>
      <c r="H274" s="49">
        <f t="shared" ref="H274:I276" si="0">H273</f>
        <v>2834406.27</v>
      </c>
      <c r="I274" s="243">
        <f t="shared" si="0"/>
        <v>3144240.1799999997</v>
      </c>
      <c r="J274" s="244"/>
      <c r="K274" s="49">
        <f t="shared" ref="K274:M276" si="1">K273</f>
        <v>3476366.0700000003</v>
      </c>
      <c r="L274" s="49">
        <f t="shared" si="1"/>
        <v>3415446.06</v>
      </c>
      <c r="M274" s="243">
        <f t="shared" si="1"/>
        <v>3415446.06</v>
      </c>
      <c r="N274" s="244"/>
    </row>
    <row r="275" spans="1:16" x14ac:dyDescent="0.2">
      <c r="A275" s="13" t="s">
        <v>122</v>
      </c>
      <c r="B275" s="182" t="s">
        <v>123</v>
      </c>
      <c r="C275" s="119"/>
      <c r="D275" s="119"/>
      <c r="E275" s="119"/>
      <c r="F275" s="119"/>
      <c r="G275" s="119"/>
      <c r="H275" s="48">
        <f t="shared" si="0"/>
        <v>2834406.27</v>
      </c>
      <c r="I275" s="245">
        <f t="shared" si="0"/>
        <v>3144240.1799999997</v>
      </c>
      <c r="J275" s="246"/>
      <c r="K275" s="48">
        <f t="shared" si="1"/>
        <v>3476366.0700000003</v>
      </c>
      <c r="L275" s="48">
        <f t="shared" si="1"/>
        <v>3415446.06</v>
      </c>
      <c r="M275" s="245">
        <f t="shared" si="1"/>
        <v>3415446.06</v>
      </c>
      <c r="N275" s="246"/>
    </row>
    <row r="276" spans="1:16" ht="38.25" x14ac:dyDescent="0.2">
      <c r="A276" s="14" t="s">
        <v>124</v>
      </c>
      <c r="B276" s="180" t="s">
        <v>125</v>
      </c>
      <c r="C276" s="119"/>
      <c r="D276" s="119"/>
      <c r="E276" s="119"/>
      <c r="F276" s="119"/>
      <c r="G276" s="119"/>
      <c r="H276" s="47">
        <f t="shared" si="0"/>
        <v>2834406.27</v>
      </c>
      <c r="I276" s="241">
        <f t="shared" si="0"/>
        <v>3144240.1799999997</v>
      </c>
      <c r="J276" s="242"/>
      <c r="K276" s="47">
        <f t="shared" si="1"/>
        <v>3476366.0700000003</v>
      </c>
      <c r="L276" s="47">
        <f t="shared" si="1"/>
        <v>3415446.06</v>
      </c>
      <c r="M276" s="241">
        <f t="shared" si="1"/>
        <v>3415446.06</v>
      </c>
      <c r="N276" s="242"/>
    </row>
    <row r="277" spans="1:16" ht="25.5" customHeight="1" x14ac:dyDescent="0.2">
      <c r="A277" s="40" t="s">
        <v>126</v>
      </c>
      <c r="B277" s="157" t="s">
        <v>127</v>
      </c>
      <c r="C277" s="158"/>
      <c r="D277" s="158"/>
      <c r="E277" s="158"/>
      <c r="F277" s="158"/>
      <c r="G277" s="158"/>
      <c r="H277" s="46">
        <f>H278+H283+H288+H298</f>
        <v>1792442.53</v>
      </c>
      <c r="I277" s="238">
        <f>I278+I283+I288+I298</f>
        <v>1929048.15</v>
      </c>
      <c r="J277" s="239"/>
      <c r="K277" s="46">
        <f>K278+K283+K288+K298</f>
        <v>2344816.9700000002</v>
      </c>
      <c r="L277" s="46">
        <f>L278+L283+L288+L298</f>
        <v>2344316.9700000002</v>
      </c>
      <c r="M277" s="238">
        <f>M278+M283+M288+M298</f>
        <v>2344316.9700000002</v>
      </c>
      <c r="N277" s="239"/>
    </row>
    <row r="278" spans="1:16" ht="38.25" x14ac:dyDescent="0.2">
      <c r="A278" s="39" t="s">
        <v>128</v>
      </c>
      <c r="B278" s="153" t="s">
        <v>129</v>
      </c>
      <c r="C278" s="154"/>
      <c r="D278" s="154"/>
      <c r="E278" s="154"/>
      <c r="F278" s="154"/>
      <c r="G278" s="154"/>
      <c r="H278" s="45">
        <f>H279</f>
        <v>48220.44</v>
      </c>
      <c r="I278" s="236">
        <f>I279</f>
        <v>48214.44</v>
      </c>
      <c r="J278" s="237"/>
      <c r="K278" s="45">
        <f>K279</f>
        <v>48214.44</v>
      </c>
      <c r="L278" s="45">
        <f>L279</f>
        <v>48214.44</v>
      </c>
      <c r="M278" s="236">
        <f>M279</f>
        <v>48214.44</v>
      </c>
      <c r="N278" s="237"/>
    </row>
    <row r="279" spans="1:16" x14ac:dyDescent="0.2">
      <c r="A279" s="15" t="s">
        <v>86</v>
      </c>
      <c r="B279" s="122" t="s">
        <v>87</v>
      </c>
      <c r="C279" s="119"/>
      <c r="D279" s="119"/>
      <c r="E279" s="119"/>
      <c r="F279" s="119"/>
      <c r="G279" s="119"/>
      <c r="H279" s="44">
        <v>48220.44</v>
      </c>
      <c r="I279" s="235">
        <f>I280</f>
        <v>48214.44</v>
      </c>
      <c r="J279" s="234"/>
      <c r="K279" s="44">
        <v>48214.44</v>
      </c>
      <c r="L279" s="44">
        <v>48214.44</v>
      </c>
      <c r="M279" s="235">
        <f>M280</f>
        <v>48214.44</v>
      </c>
      <c r="N279" s="234"/>
    </row>
    <row r="280" spans="1:16" x14ac:dyDescent="0.2">
      <c r="A280" s="16" t="s">
        <v>26</v>
      </c>
      <c r="B280" s="118" t="s">
        <v>27</v>
      </c>
      <c r="C280" s="119"/>
      <c r="D280" s="119"/>
      <c r="E280" s="119"/>
      <c r="F280" s="119"/>
      <c r="G280" s="119"/>
      <c r="H280" s="17">
        <v>48220.44</v>
      </c>
      <c r="I280" s="233">
        <v>48214.44</v>
      </c>
      <c r="J280" s="234"/>
      <c r="K280" s="17">
        <v>48214.44</v>
      </c>
      <c r="L280" s="17">
        <v>48214.44</v>
      </c>
      <c r="M280" s="233">
        <v>48214.44</v>
      </c>
      <c r="N280" s="234"/>
    </row>
    <row r="281" spans="1:16" x14ac:dyDescent="0.2">
      <c r="A281" s="16" t="s">
        <v>61</v>
      </c>
      <c r="B281" s="118" t="s">
        <v>62</v>
      </c>
      <c r="C281" s="119"/>
      <c r="D281" s="119"/>
      <c r="E281" s="119"/>
      <c r="F281" s="119"/>
      <c r="G281" s="119"/>
      <c r="H281" s="17">
        <v>47780</v>
      </c>
      <c r="I281" s="233">
        <v>47854.44</v>
      </c>
      <c r="J281" s="234"/>
      <c r="K281" s="17">
        <v>47854.44</v>
      </c>
      <c r="L281" s="17">
        <v>47854.44</v>
      </c>
      <c r="M281" s="233">
        <v>47854.44</v>
      </c>
      <c r="N281" s="234"/>
    </row>
    <row r="282" spans="1:16" x14ac:dyDescent="0.2">
      <c r="A282" s="16" t="s">
        <v>63</v>
      </c>
      <c r="B282" s="118" t="s">
        <v>64</v>
      </c>
      <c r="C282" s="119"/>
      <c r="D282" s="119"/>
      <c r="E282" s="119"/>
      <c r="F282" s="119"/>
      <c r="G282" s="119"/>
      <c r="H282" s="17">
        <v>440.44</v>
      </c>
      <c r="I282" s="233">
        <v>360</v>
      </c>
      <c r="J282" s="234"/>
      <c r="K282" s="17">
        <v>360</v>
      </c>
      <c r="L282" s="17">
        <v>360</v>
      </c>
      <c r="M282" s="233">
        <v>360</v>
      </c>
      <c r="N282" s="234"/>
    </row>
    <row r="283" spans="1:16" ht="38.25" x14ac:dyDescent="0.2">
      <c r="A283" s="39" t="s">
        <v>130</v>
      </c>
      <c r="B283" s="153" t="s">
        <v>131</v>
      </c>
      <c r="C283" s="154"/>
      <c r="D283" s="154"/>
      <c r="E283" s="154"/>
      <c r="F283" s="154"/>
      <c r="G283" s="154"/>
      <c r="H283" s="45">
        <v>6357.52</v>
      </c>
      <c r="I283" s="236">
        <v>6224.53</v>
      </c>
      <c r="J283" s="237"/>
      <c r="K283" s="45">
        <v>6224.53</v>
      </c>
      <c r="L283" s="45">
        <v>6224.53</v>
      </c>
      <c r="M283" s="236">
        <v>6224.53</v>
      </c>
      <c r="N283" s="237"/>
    </row>
    <row r="284" spans="1:16" x14ac:dyDescent="0.2">
      <c r="A284" s="15" t="s">
        <v>86</v>
      </c>
      <c r="B284" s="122" t="s">
        <v>87</v>
      </c>
      <c r="C284" s="119"/>
      <c r="D284" s="119"/>
      <c r="E284" s="119"/>
      <c r="F284" s="119"/>
      <c r="G284" s="119"/>
      <c r="H284" s="44">
        <v>6357.52</v>
      </c>
      <c r="I284" s="235">
        <v>6224.53</v>
      </c>
      <c r="J284" s="234"/>
      <c r="K284" s="44">
        <v>6224.53</v>
      </c>
      <c r="L284" s="44">
        <v>6224.53</v>
      </c>
      <c r="M284" s="235">
        <v>6224.53</v>
      </c>
      <c r="N284" s="234"/>
    </row>
    <row r="285" spans="1:16" x14ac:dyDescent="0.2">
      <c r="A285" s="16" t="s">
        <v>26</v>
      </c>
      <c r="B285" s="118" t="s">
        <v>27</v>
      </c>
      <c r="C285" s="119"/>
      <c r="D285" s="119"/>
      <c r="E285" s="119"/>
      <c r="F285" s="119"/>
      <c r="G285" s="119"/>
      <c r="H285" s="17">
        <v>6357.52</v>
      </c>
      <c r="I285" s="233">
        <v>6224.53</v>
      </c>
      <c r="J285" s="234"/>
      <c r="K285" s="17">
        <v>6224.53</v>
      </c>
      <c r="L285" s="17">
        <v>6224.53</v>
      </c>
      <c r="M285" s="233">
        <v>6224.53</v>
      </c>
      <c r="N285" s="234"/>
    </row>
    <row r="286" spans="1:16" x14ac:dyDescent="0.2">
      <c r="A286" s="16" t="s">
        <v>61</v>
      </c>
      <c r="B286" s="118" t="s">
        <v>62</v>
      </c>
      <c r="C286" s="119"/>
      <c r="D286" s="119"/>
      <c r="E286" s="119"/>
      <c r="F286" s="119"/>
      <c r="G286" s="119"/>
      <c r="H286" s="17">
        <v>6357.52</v>
      </c>
      <c r="I286" s="233">
        <v>6224.53</v>
      </c>
      <c r="J286" s="234"/>
      <c r="K286" s="17">
        <v>6224.53</v>
      </c>
      <c r="L286" s="17">
        <v>6224.53</v>
      </c>
      <c r="M286" s="233">
        <v>6224.53</v>
      </c>
      <c r="N286" s="234"/>
    </row>
    <row r="287" spans="1:16" x14ac:dyDescent="0.2">
      <c r="A287" s="16" t="s">
        <v>65</v>
      </c>
      <c r="B287" s="118" t="s">
        <v>66</v>
      </c>
      <c r="C287" s="119"/>
      <c r="D287" s="119"/>
      <c r="E287" s="119"/>
      <c r="F287" s="119"/>
      <c r="G287" s="119"/>
      <c r="H287" s="17">
        <v>0</v>
      </c>
      <c r="I287" s="233">
        <v>0</v>
      </c>
      <c r="J287" s="234"/>
      <c r="K287" s="17">
        <v>0</v>
      </c>
      <c r="L287" s="17">
        <v>0</v>
      </c>
      <c r="M287" s="233">
        <v>0</v>
      </c>
      <c r="N287" s="234"/>
    </row>
    <row r="288" spans="1:16" ht="38.25" x14ac:dyDescent="0.2">
      <c r="A288" s="39" t="s">
        <v>132</v>
      </c>
      <c r="B288" s="153" t="s">
        <v>133</v>
      </c>
      <c r="C288" s="154"/>
      <c r="D288" s="154"/>
      <c r="E288" s="154"/>
      <c r="F288" s="154"/>
      <c r="G288" s="154"/>
      <c r="H288" s="45">
        <v>12322.08</v>
      </c>
      <c r="I288" s="236">
        <v>23139.91</v>
      </c>
      <c r="J288" s="237"/>
      <c r="K288" s="45">
        <v>20000</v>
      </c>
      <c r="L288" s="45">
        <v>19500</v>
      </c>
      <c r="M288" s="236">
        <v>19500</v>
      </c>
      <c r="N288" s="237"/>
    </row>
    <row r="289" spans="1:14" x14ac:dyDescent="0.2">
      <c r="A289" s="15" t="s">
        <v>80</v>
      </c>
      <c r="B289" s="122" t="s">
        <v>81</v>
      </c>
      <c r="C289" s="119"/>
      <c r="D289" s="119"/>
      <c r="E289" s="119"/>
      <c r="F289" s="119"/>
      <c r="G289" s="119"/>
      <c r="H289" s="44">
        <v>12322.08</v>
      </c>
      <c r="I289" s="235">
        <v>16613</v>
      </c>
      <c r="J289" s="234"/>
      <c r="K289" s="44">
        <v>15300</v>
      </c>
      <c r="L289" s="44">
        <v>14800</v>
      </c>
      <c r="M289" s="235">
        <v>14800</v>
      </c>
      <c r="N289" s="234"/>
    </row>
    <row r="290" spans="1:14" x14ac:dyDescent="0.2">
      <c r="A290" s="16" t="s">
        <v>26</v>
      </c>
      <c r="B290" s="118" t="s">
        <v>27</v>
      </c>
      <c r="C290" s="119"/>
      <c r="D290" s="119"/>
      <c r="E290" s="119"/>
      <c r="F290" s="119"/>
      <c r="G290" s="119"/>
      <c r="H290" s="17">
        <v>12322.08</v>
      </c>
      <c r="I290" s="233">
        <v>16613</v>
      </c>
      <c r="J290" s="234"/>
      <c r="K290" s="17">
        <v>15300</v>
      </c>
      <c r="L290" s="17">
        <v>14800</v>
      </c>
      <c r="M290" s="233">
        <v>14800</v>
      </c>
      <c r="N290" s="234"/>
    </row>
    <row r="291" spans="1:14" x14ac:dyDescent="0.2">
      <c r="A291" s="16" t="s">
        <v>61</v>
      </c>
      <c r="B291" s="118" t="s">
        <v>62</v>
      </c>
      <c r="C291" s="119"/>
      <c r="D291" s="119"/>
      <c r="E291" s="119"/>
      <c r="F291" s="119"/>
      <c r="G291" s="119"/>
      <c r="H291" s="17">
        <v>12322.08</v>
      </c>
      <c r="I291" s="233">
        <v>16613</v>
      </c>
      <c r="J291" s="234"/>
      <c r="K291" s="17">
        <v>15300</v>
      </c>
      <c r="L291" s="17">
        <v>14800</v>
      </c>
      <c r="M291" s="233">
        <v>14800</v>
      </c>
      <c r="N291" s="234"/>
    </row>
    <row r="292" spans="1:14" x14ac:dyDescent="0.2">
      <c r="A292" s="15" t="s">
        <v>84</v>
      </c>
      <c r="B292" s="122" t="s">
        <v>85</v>
      </c>
      <c r="C292" s="119"/>
      <c r="D292" s="119"/>
      <c r="E292" s="119"/>
      <c r="F292" s="119"/>
      <c r="G292" s="119"/>
      <c r="H292" s="44">
        <v>0</v>
      </c>
      <c r="I292" s="235">
        <v>5726.91</v>
      </c>
      <c r="J292" s="234"/>
      <c r="K292" s="44">
        <v>4300</v>
      </c>
      <c r="L292" s="44">
        <v>4300</v>
      </c>
      <c r="M292" s="235">
        <v>4300</v>
      </c>
      <c r="N292" s="234"/>
    </row>
    <row r="293" spans="1:14" x14ac:dyDescent="0.2">
      <c r="A293" s="16" t="s">
        <v>26</v>
      </c>
      <c r="B293" s="118" t="s">
        <v>27</v>
      </c>
      <c r="C293" s="119"/>
      <c r="D293" s="119"/>
      <c r="E293" s="119"/>
      <c r="F293" s="119"/>
      <c r="G293" s="119"/>
      <c r="H293" s="17">
        <v>0</v>
      </c>
      <c r="I293" s="233">
        <v>5726.61</v>
      </c>
      <c r="J293" s="234"/>
      <c r="K293" s="17">
        <v>4300</v>
      </c>
      <c r="L293" s="17">
        <v>4300</v>
      </c>
      <c r="M293" s="233">
        <v>4300</v>
      </c>
      <c r="N293" s="234"/>
    </row>
    <row r="294" spans="1:14" x14ac:dyDescent="0.2">
      <c r="A294" s="16" t="s">
        <v>61</v>
      </c>
      <c r="B294" s="118" t="s">
        <v>62</v>
      </c>
      <c r="C294" s="119"/>
      <c r="D294" s="119"/>
      <c r="E294" s="119"/>
      <c r="F294" s="119"/>
      <c r="G294" s="119"/>
      <c r="H294" s="17">
        <v>0</v>
      </c>
      <c r="I294" s="233">
        <v>5726.91</v>
      </c>
      <c r="J294" s="234"/>
      <c r="K294" s="17">
        <v>4300</v>
      </c>
      <c r="L294" s="17">
        <v>4300</v>
      </c>
      <c r="M294" s="233">
        <v>4300</v>
      </c>
      <c r="N294" s="234"/>
    </row>
    <row r="295" spans="1:14" x14ac:dyDescent="0.2">
      <c r="A295" s="15" t="s">
        <v>102</v>
      </c>
      <c r="B295" s="122" t="s">
        <v>103</v>
      </c>
      <c r="C295" s="119"/>
      <c r="D295" s="119"/>
      <c r="E295" s="119"/>
      <c r="F295" s="119"/>
      <c r="G295" s="119"/>
      <c r="H295" s="44">
        <v>0</v>
      </c>
      <c r="I295" s="235">
        <v>800</v>
      </c>
      <c r="J295" s="234"/>
      <c r="K295" s="44">
        <v>400</v>
      </c>
      <c r="L295" s="44">
        <v>400</v>
      </c>
      <c r="M295" s="235">
        <v>400</v>
      </c>
      <c r="N295" s="234"/>
    </row>
    <row r="296" spans="1:14" x14ac:dyDescent="0.2">
      <c r="A296" s="16" t="s">
        <v>26</v>
      </c>
      <c r="B296" s="118" t="s">
        <v>27</v>
      </c>
      <c r="C296" s="119"/>
      <c r="D296" s="119"/>
      <c r="E296" s="119"/>
      <c r="F296" s="119"/>
      <c r="G296" s="119"/>
      <c r="H296" s="17">
        <v>0</v>
      </c>
      <c r="I296" s="233">
        <v>800</v>
      </c>
      <c r="J296" s="234"/>
      <c r="K296" s="17">
        <v>400</v>
      </c>
      <c r="L296" s="17">
        <v>400</v>
      </c>
      <c r="M296" s="233">
        <v>400</v>
      </c>
      <c r="N296" s="234"/>
    </row>
    <row r="297" spans="1:14" x14ac:dyDescent="0.2">
      <c r="A297" s="16" t="s">
        <v>61</v>
      </c>
      <c r="B297" s="118" t="s">
        <v>62</v>
      </c>
      <c r="C297" s="119"/>
      <c r="D297" s="119"/>
      <c r="E297" s="119"/>
      <c r="F297" s="119"/>
      <c r="G297" s="119"/>
      <c r="H297" s="17">
        <v>0</v>
      </c>
      <c r="I297" s="233">
        <v>800</v>
      </c>
      <c r="J297" s="234"/>
      <c r="K297" s="17">
        <v>400</v>
      </c>
      <c r="L297" s="17">
        <v>400</v>
      </c>
      <c r="M297" s="233">
        <v>400</v>
      </c>
      <c r="N297" s="234"/>
    </row>
    <row r="298" spans="1:14" ht="38.25" x14ac:dyDescent="0.2">
      <c r="A298" s="39" t="s">
        <v>134</v>
      </c>
      <c r="B298" s="153" t="s">
        <v>135</v>
      </c>
      <c r="C298" s="154"/>
      <c r="D298" s="154"/>
      <c r="E298" s="154"/>
      <c r="F298" s="154"/>
      <c r="G298" s="154"/>
      <c r="H298" s="45">
        <v>1725542.49</v>
      </c>
      <c r="I298" s="236">
        <v>1851469.27</v>
      </c>
      <c r="J298" s="237"/>
      <c r="K298" s="45">
        <v>2270378</v>
      </c>
      <c r="L298" s="45">
        <v>2270378</v>
      </c>
      <c r="M298" s="236">
        <v>2270378</v>
      </c>
      <c r="N298" s="237"/>
    </row>
    <row r="299" spans="1:14" x14ac:dyDescent="0.2">
      <c r="A299" s="15" t="s">
        <v>94</v>
      </c>
      <c r="B299" s="122" t="s">
        <v>95</v>
      </c>
      <c r="C299" s="119"/>
      <c r="D299" s="119"/>
      <c r="E299" s="119"/>
      <c r="F299" s="119"/>
      <c r="G299" s="119"/>
      <c r="H299" s="44">
        <v>1725542.49</v>
      </c>
      <c r="I299" s="235">
        <v>1851469.27</v>
      </c>
      <c r="J299" s="234"/>
      <c r="K299" s="44">
        <v>2270378</v>
      </c>
      <c r="L299" s="44">
        <v>270378</v>
      </c>
      <c r="M299" s="235">
        <v>2270378</v>
      </c>
      <c r="N299" s="234"/>
    </row>
    <row r="300" spans="1:14" x14ac:dyDescent="0.2">
      <c r="A300" s="16" t="s">
        <v>26</v>
      </c>
      <c r="B300" s="118" t="s">
        <v>27</v>
      </c>
      <c r="C300" s="119"/>
      <c r="D300" s="119"/>
      <c r="E300" s="119"/>
      <c r="F300" s="119"/>
      <c r="G300" s="119"/>
      <c r="H300" s="17">
        <v>1725542.49</v>
      </c>
      <c r="I300" s="233">
        <v>1851469.27</v>
      </c>
      <c r="J300" s="234"/>
      <c r="K300" s="17">
        <v>2270378</v>
      </c>
      <c r="L300" s="17">
        <v>2270378</v>
      </c>
      <c r="M300" s="233">
        <v>2270378</v>
      </c>
      <c r="N300" s="234"/>
    </row>
    <row r="301" spans="1:14" x14ac:dyDescent="0.2">
      <c r="A301" s="16" t="s">
        <v>59</v>
      </c>
      <c r="B301" s="118" t="s">
        <v>60</v>
      </c>
      <c r="C301" s="119"/>
      <c r="D301" s="119"/>
      <c r="E301" s="119"/>
      <c r="F301" s="119"/>
      <c r="G301" s="119"/>
      <c r="H301" s="17">
        <v>1652446.64</v>
      </c>
      <c r="I301" s="233">
        <v>1779065.28</v>
      </c>
      <c r="J301" s="234"/>
      <c r="K301" s="17">
        <v>2194960</v>
      </c>
      <c r="L301" s="17">
        <v>2194960</v>
      </c>
      <c r="M301" s="233">
        <v>2194960</v>
      </c>
      <c r="N301" s="234"/>
    </row>
    <row r="302" spans="1:14" x14ac:dyDescent="0.2">
      <c r="A302" s="16" t="s">
        <v>61</v>
      </c>
      <c r="B302" s="118" t="s">
        <v>62</v>
      </c>
      <c r="C302" s="119"/>
      <c r="D302" s="119"/>
      <c r="E302" s="119"/>
      <c r="F302" s="119"/>
      <c r="G302" s="119"/>
      <c r="H302" s="17">
        <v>72691.490000000005</v>
      </c>
      <c r="I302" s="233">
        <v>72094.84</v>
      </c>
      <c r="J302" s="234"/>
      <c r="K302" s="17">
        <v>75418</v>
      </c>
      <c r="L302" s="17">
        <v>75418</v>
      </c>
      <c r="M302" s="233">
        <v>75418</v>
      </c>
      <c r="N302" s="234"/>
    </row>
    <row r="303" spans="1:14" x14ac:dyDescent="0.2">
      <c r="A303" s="16" t="s">
        <v>63</v>
      </c>
      <c r="B303" s="118" t="s">
        <v>64</v>
      </c>
      <c r="C303" s="119"/>
      <c r="D303" s="119"/>
      <c r="E303" s="119"/>
      <c r="F303" s="119"/>
      <c r="G303" s="119"/>
      <c r="H303" s="17">
        <v>404.36</v>
      </c>
      <c r="I303" s="233">
        <v>309.14999999999998</v>
      </c>
      <c r="J303" s="234"/>
      <c r="K303" s="17">
        <v>0</v>
      </c>
      <c r="L303" s="17">
        <v>0</v>
      </c>
      <c r="M303" s="233">
        <v>0</v>
      </c>
      <c r="N303" s="234"/>
    </row>
    <row r="304" spans="1:14" ht="25.5" customHeight="1" x14ac:dyDescent="0.2">
      <c r="A304" s="40" t="s">
        <v>136</v>
      </c>
      <c r="B304" s="157" t="s">
        <v>137</v>
      </c>
      <c r="C304" s="158"/>
      <c r="D304" s="158"/>
      <c r="E304" s="158"/>
      <c r="F304" s="158"/>
      <c r="G304" s="158"/>
      <c r="H304" s="46">
        <f>H305</f>
        <v>490362.08</v>
      </c>
      <c r="I304" s="238">
        <f>I305</f>
        <v>532404.71</v>
      </c>
      <c r="J304" s="239"/>
      <c r="K304" s="46">
        <f t="shared" ref="K304:M305" si="2">K305</f>
        <v>539304.71</v>
      </c>
      <c r="L304" s="46">
        <f t="shared" si="2"/>
        <v>539304.71</v>
      </c>
      <c r="M304" s="238">
        <f t="shared" si="2"/>
        <v>539304.71</v>
      </c>
      <c r="N304" s="239"/>
    </row>
    <row r="305" spans="1:14" ht="38.25" x14ac:dyDescent="0.2">
      <c r="A305" s="39" t="s">
        <v>138</v>
      </c>
      <c r="B305" s="153" t="s">
        <v>139</v>
      </c>
      <c r="C305" s="154"/>
      <c r="D305" s="154"/>
      <c r="E305" s="154"/>
      <c r="F305" s="154"/>
      <c r="G305" s="154"/>
      <c r="H305" s="45">
        <f>H306</f>
        <v>490362.08</v>
      </c>
      <c r="I305" s="236">
        <f>I306</f>
        <v>532404.71</v>
      </c>
      <c r="J305" s="237"/>
      <c r="K305" s="45">
        <f t="shared" si="2"/>
        <v>539304.71</v>
      </c>
      <c r="L305" s="45">
        <f t="shared" si="2"/>
        <v>539304.71</v>
      </c>
      <c r="M305" s="236">
        <f t="shared" si="2"/>
        <v>539304.71</v>
      </c>
      <c r="N305" s="237"/>
    </row>
    <row r="306" spans="1:14" x14ac:dyDescent="0.2">
      <c r="A306" s="15" t="s">
        <v>76</v>
      </c>
      <c r="B306" s="122" t="s">
        <v>77</v>
      </c>
      <c r="C306" s="119"/>
      <c r="D306" s="119"/>
      <c r="E306" s="119"/>
      <c r="F306" s="119"/>
      <c r="G306" s="119"/>
      <c r="H306" s="44">
        <v>490362.08</v>
      </c>
      <c r="I306" s="235">
        <v>532404.71</v>
      </c>
      <c r="J306" s="234"/>
      <c r="K306" s="44">
        <v>539304.71</v>
      </c>
      <c r="L306" s="44">
        <v>539304.71</v>
      </c>
      <c r="M306" s="235">
        <v>539304.71</v>
      </c>
      <c r="N306" s="234"/>
    </row>
    <row r="307" spans="1:14" x14ac:dyDescent="0.2">
      <c r="A307" s="16" t="s">
        <v>26</v>
      </c>
      <c r="B307" s="118" t="s">
        <v>27</v>
      </c>
      <c r="C307" s="119"/>
      <c r="D307" s="119"/>
      <c r="E307" s="119"/>
      <c r="F307" s="119"/>
      <c r="G307" s="119"/>
      <c r="H307" s="17">
        <v>490362.08</v>
      </c>
      <c r="I307" s="233">
        <v>532404.71</v>
      </c>
      <c r="J307" s="234"/>
      <c r="K307" s="17">
        <v>539304.71</v>
      </c>
      <c r="L307" s="17">
        <v>539304.71</v>
      </c>
      <c r="M307" s="233">
        <v>539304.71</v>
      </c>
      <c r="N307" s="234"/>
    </row>
    <row r="308" spans="1:14" x14ac:dyDescent="0.2">
      <c r="A308" s="16" t="s">
        <v>61</v>
      </c>
      <c r="B308" s="118" t="s">
        <v>62</v>
      </c>
      <c r="C308" s="119"/>
      <c r="D308" s="119"/>
      <c r="E308" s="119"/>
      <c r="F308" s="119"/>
      <c r="G308" s="119"/>
      <c r="H308" s="17">
        <v>98141.04</v>
      </c>
      <c r="I308" s="233">
        <v>100233.23</v>
      </c>
      <c r="J308" s="234"/>
      <c r="K308" s="17">
        <v>107133.23</v>
      </c>
      <c r="L308" s="17">
        <v>107133.232</v>
      </c>
      <c r="M308" s="233">
        <v>107133.23</v>
      </c>
      <c r="N308" s="234"/>
    </row>
    <row r="309" spans="1:14" x14ac:dyDescent="0.2">
      <c r="A309" s="16" t="s">
        <v>65</v>
      </c>
      <c r="B309" s="118" t="s">
        <v>66</v>
      </c>
      <c r="C309" s="119"/>
      <c r="D309" s="119"/>
      <c r="E309" s="119"/>
      <c r="F309" s="119"/>
      <c r="G309" s="119"/>
      <c r="H309" s="17">
        <v>392221.04</v>
      </c>
      <c r="I309" s="233">
        <v>432171.48</v>
      </c>
      <c r="J309" s="234"/>
      <c r="K309" s="17">
        <v>432171.48</v>
      </c>
      <c r="L309" s="17">
        <v>432171.48</v>
      </c>
      <c r="M309" s="233">
        <v>432171.48</v>
      </c>
      <c r="N309" s="234"/>
    </row>
    <row r="310" spans="1:14" ht="25.5" customHeight="1" x14ac:dyDescent="0.2">
      <c r="A310" s="40" t="s">
        <v>140</v>
      </c>
      <c r="B310" s="157" t="s">
        <v>141</v>
      </c>
      <c r="C310" s="158"/>
      <c r="D310" s="158"/>
      <c r="E310" s="158"/>
      <c r="F310" s="158"/>
      <c r="G310" s="158"/>
      <c r="H310" s="46">
        <f>H311+H316+H321+H329+H342+H370+H378+H389+H393+H398+H407+H411+H415+H419+H423+H429+H433</f>
        <v>267533.15999999997</v>
      </c>
      <c r="I310" s="238">
        <f>I311+I316+I321+I329+I342+I370+I378+I389+I393+I398+I407+I411+I415+I419+I423+I429+I433</f>
        <v>336879.8</v>
      </c>
      <c r="J310" s="239"/>
      <c r="K310" s="46">
        <f>K311+K316+K321+K329+K342+K370+K378+K389+K393+K398+K407+K411+K415+K419+K423+K429+K433</f>
        <v>334285.31</v>
      </c>
      <c r="L310" s="46">
        <f>L311+L316+L321+L329+L342+L370+L378+L389+L393+L398+L407+L411+L415+L419+L423+L429+L433</f>
        <v>332935.3</v>
      </c>
      <c r="M310" s="238">
        <f>M311+M316+M321+M329+M342+M370+M378+M389+M393+M398+M407+M411+M415+M419+M423+M429+M433</f>
        <v>332935.3</v>
      </c>
      <c r="N310" s="239"/>
    </row>
    <row r="311" spans="1:14" ht="38.25" x14ac:dyDescent="0.2">
      <c r="A311" s="39" t="s">
        <v>142</v>
      </c>
      <c r="B311" s="153" t="s">
        <v>143</v>
      </c>
      <c r="C311" s="154"/>
      <c r="D311" s="154"/>
      <c r="E311" s="154"/>
      <c r="F311" s="154"/>
      <c r="G311" s="154"/>
      <c r="H311" s="45">
        <v>5899.68</v>
      </c>
      <c r="I311" s="236">
        <v>6849</v>
      </c>
      <c r="J311" s="237"/>
      <c r="K311" s="45">
        <v>6790</v>
      </c>
      <c r="L311" s="45">
        <v>6790</v>
      </c>
      <c r="M311" s="236">
        <v>6790</v>
      </c>
      <c r="N311" s="237"/>
    </row>
    <row r="312" spans="1:14" x14ac:dyDescent="0.2">
      <c r="A312" s="15" t="s">
        <v>98</v>
      </c>
      <c r="B312" s="122" t="s">
        <v>99</v>
      </c>
      <c r="C312" s="119"/>
      <c r="D312" s="119"/>
      <c r="E312" s="119"/>
      <c r="F312" s="119"/>
      <c r="G312" s="119"/>
      <c r="H312" s="44">
        <v>5899.68</v>
      </c>
      <c r="I312" s="235">
        <v>6849</v>
      </c>
      <c r="J312" s="234"/>
      <c r="K312" s="44">
        <v>6790</v>
      </c>
      <c r="L312" s="44">
        <v>6790</v>
      </c>
      <c r="M312" s="235">
        <v>6790</v>
      </c>
      <c r="N312" s="234"/>
    </row>
    <row r="313" spans="1:14" x14ac:dyDescent="0.2">
      <c r="A313" s="16" t="s">
        <v>26</v>
      </c>
      <c r="B313" s="118" t="s">
        <v>27</v>
      </c>
      <c r="C313" s="119"/>
      <c r="D313" s="119"/>
      <c r="E313" s="119"/>
      <c r="F313" s="119"/>
      <c r="G313" s="119"/>
      <c r="H313" s="17">
        <v>5899.68</v>
      </c>
      <c r="I313" s="233">
        <v>6849</v>
      </c>
      <c r="J313" s="234"/>
      <c r="K313" s="17">
        <v>6790</v>
      </c>
      <c r="L313" s="17">
        <v>6790</v>
      </c>
      <c r="M313" s="233">
        <v>6790</v>
      </c>
      <c r="N313" s="234"/>
    </row>
    <row r="314" spans="1:14" x14ac:dyDescent="0.2">
      <c r="A314" s="16" t="s">
        <v>59</v>
      </c>
      <c r="B314" s="118" t="s">
        <v>60</v>
      </c>
      <c r="C314" s="119"/>
      <c r="D314" s="119"/>
      <c r="E314" s="119"/>
      <c r="F314" s="119"/>
      <c r="G314" s="119"/>
      <c r="H314" s="17">
        <v>160</v>
      </c>
      <c r="I314" s="233">
        <v>160</v>
      </c>
      <c r="J314" s="234"/>
      <c r="K314" s="17">
        <v>160</v>
      </c>
      <c r="L314" s="17">
        <v>160</v>
      </c>
      <c r="M314" s="233">
        <v>160</v>
      </c>
      <c r="N314" s="234"/>
    </row>
    <row r="315" spans="1:14" x14ac:dyDescent="0.2">
      <c r="A315" s="16" t="s">
        <v>61</v>
      </c>
      <c r="B315" s="118" t="s">
        <v>62</v>
      </c>
      <c r="C315" s="119"/>
      <c r="D315" s="119"/>
      <c r="E315" s="119"/>
      <c r="F315" s="119"/>
      <c r="G315" s="119"/>
      <c r="H315" s="17">
        <v>5739.68</v>
      </c>
      <c r="I315" s="233">
        <v>6689</v>
      </c>
      <c r="J315" s="234"/>
      <c r="K315" s="17">
        <v>6630</v>
      </c>
      <c r="L315" s="17">
        <v>6630</v>
      </c>
      <c r="M315" s="233">
        <v>6630</v>
      </c>
      <c r="N315" s="234"/>
    </row>
    <row r="316" spans="1:14" ht="38.25" x14ac:dyDescent="0.2">
      <c r="A316" s="39" t="s">
        <v>144</v>
      </c>
      <c r="B316" s="153" t="s">
        <v>145</v>
      </c>
      <c r="C316" s="154"/>
      <c r="D316" s="154"/>
      <c r="E316" s="154"/>
      <c r="F316" s="154"/>
      <c r="G316" s="154"/>
      <c r="H316" s="45">
        <v>11736.99</v>
      </c>
      <c r="I316" s="236">
        <v>11256.6</v>
      </c>
      <c r="J316" s="237"/>
      <c r="K316" s="45">
        <v>0</v>
      </c>
      <c r="L316" s="45">
        <v>0</v>
      </c>
      <c r="M316" s="236">
        <v>0</v>
      </c>
      <c r="N316" s="237"/>
    </row>
    <row r="317" spans="1:14" x14ac:dyDescent="0.2">
      <c r="A317" s="15" t="s">
        <v>76</v>
      </c>
      <c r="B317" s="122" t="s">
        <v>77</v>
      </c>
      <c r="C317" s="119"/>
      <c r="D317" s="119"/>
      <c r="E317" s="119"/>
      <c r="F317" s="119"/>
      <c r="G317" s="119"/>
      <c r="H317" s="44">
        <v>11736.99</v>
      </c>
      <c r="I317" s="235">
        <v>11256.6</v>
      </c>
      <c r="J317" s="234"/>
      <c r="K317" s="44">
        <v>0</v>
      </c>
      <c r="L317" s="44">
        <v>0</v>
      </c>
      <c r="M317" s="235">
        <v>0</v>
      </c>
      <c r="N317" s="234"/>
    </row>
    <row r="318" spans="1:14" x14ac:dyDescent="0.2">
      <c r="A318" s="16" t="s">
        <v>26</v>
      </c>
      <c r="B318" s="118" t="s">
        <v>27</v>
      </c>
      <c r="C318" s="119"/>
      <c r="D318" s="119"/>
      <c r="E318" s="119"/>
      <c r="F318" s="119"/>
      <c r="G318" s="119"/>
      <c r="H318" s="17">
        <v>11736.99</v>
      </c>
      <c r="I318" s="233">
        <v>11256.6</v>
      </c>
      <c r="J318" s="234"/>
      <c r="K318" s="17">
        <v>0</v>
      </c>
      <c r="L318" s="17">
        <v>0</v>
      </c>
      <c r="M318" s="233">
        <v>0</v>
      </c>
      <c r="N318" s="234"/>
    </row>
    <row r="319" spans="1:14" x14ac:dyDescent="0.2">
      <c r="A319" s="16" t="s">
        <v>59</v>
      </c>
      <c r="B319" s="118" t="s">
        <v>60</v>
      </c>
      <c r="C319" s="119"/>
      <c r="D319" s="119"/>
      <c r="E319" s="119"/>
      <c r="F319" s="119"/>
      <c r="G319" s="119"/>
      <c r="H319" s="17">
        <v>11061.34</v>
      </c>
      <c r="I319" s="233">
        <v>10851.48</v>
      </c>
      <c r="J319" s="234"/>
      <c r="K319" s="17">
        <v>0</v>
      </c>
      <c r="L319" s="17">
        <v>0</v>
      </c>
      <c r="M319" s="233">
        <v>0</v>
      </c>
      <c r="N319" s="234"/>
    </row>
    <row r="320" spans="1:14" x14ac:dyDescent="0.2">
      <c r="A320" s="16" t="s">
        <v>61</v>
      </c>
      <c r="B320" s="118" t="s">
        <v>62</v>
      </c>
      <c r="C320" s="119"/>
      <c r="D320" s="119"/>
      <c r="E320" s="119"/>
      <c r="F320" s="119"/>
      <c r="G320" s="119"/>
      <c r="H320" s="17">
        <v>675.65</v>
      </c>
      <c r="I320" s="233">
        <v>405.12</v>
      </c>
      <c r="J320" s="234"/>
      <c r="K320" s="17">
        <v>0</v>
      </c>
      <c r="L320" s="17">
        <v>0</v>
      </c>
      <c r="M320" s="233">
        <v>0</v>
      </c>
      <c r="N320" s="234"/>
    </row>
    <row r="321" spans="1:14" ht="38.25" x14ac:dyDescent="0.2">
      <c r="A321" s="39" t="s">
        <v>146</v>
      </c>
      <c r="B321" s="153" t="s">
        <v>147</v>
      </c>
      <c r="C321" s="154"/>
      <c r="D321" s="154"/>
      <c r="E321" s="154"/>
      <c r="F321" s="154"/>
      <c r="G321" s="154"/>
      <c r="H321" s="45">
        <v>6761.34</v>
      </c>
      <c r="I321" s="236">
        <v>2000</v>
      </c>
      <c r="J321" s="237"/>
      <c r="K321" s="45">
        <v>0</v>
      </c>
      <c r="L321" s="45">
        <v>0</v>
      </c>
      <c r="M321" s="236">
        <v>0</v>
      </c>
      <c r="N321" s="237"/>
    </row>
    <row r="322" spans="1:14" x14ac:dyDescent="0.2">
      <c r="A322" s="15" t="s">
        <v>84</v>
      </c>
      <c r="B322" s="122" t="s">
        <v>85</v>
      </c>
      <c r="C322" s="119"/>
      <c r="D322" s="119"/>
      <c r="E322" s="119"/>
      <c r="F322" s="119"/>
      <c r="G322" s="119"/>
      <c r="H322" s="44">
        <v>6761.34</v>
      </c>
      <c r="I322" s="235">
        <v>2000</v>
      </c>
      <c r="J322" s="234"/>
      <c r="K322" s="44">
        <v>0</v>
      </c>
      <c r="L322" s="44">
        <v>0</v>
      </c>
      <c r="M322" s="235">
        <v>0</v>
      </c>
      <c r="N322" s="234"/>
    </row>
    <row r="323" spans="1:14" x14ac:dyDescent="0.2">
      <c r="A323" s="16" t="s">
        <v>26</v>
      </c>
      <c r="B323" s="118" t="s">
        <v>27</v>
      </c>
      <c r="C323" s="119"/>
      <c r="D323" s="119"/>
      <c r="E323" s="119"/>
      <c r="F323" s="119"/>
      <c r="G323" s="119"/>
      <c r="H323" s="17">
        <v>6761.34</v>
      </c>
      <c r="I323" s="233">
        <v>2000</v>
      </c>
      <c r="J323" s="234"/>
      <c r="K323" s="17">
        <v>0</v>
      </c>
      <c r="L323" s="17">
        <v>0</v>
      </c>
      <c r="M323" s="233">
        <v>0</v>
      </c>
      <c r="N323" s="234"/>
    </row>
    <row r="324" spans="1:14" x14ac:dyDescent="0.2">
      <c r="A324" s="16" t="s">
        <v>61</v>
      </c>
      <c r="B324" s="118" t="s">
        <v>62</v>
      </c>
      <c r="C324" s="119"/>
      <c r="D324" s="119"/>
      <c r="E324" s="119"/>
      <c r="F324" s="119"/>
      <c r="G324" s="119"/>
      <c r="H324" s="17">
        <v>6643.89</v>
      </c>
      <c r="I324" s="233">
        <v>1950</v>
      </c>
      <c r="J324" s="234"/>
      <c r="K324" s="17">
        <v>0</v>
      </c>
      <c r="L324" s="17">
        <v>0</v>
      </c>
      <c r="M324" s="233">
        <v>0</v>
      </c>
      <c r="N324" s="234"/>
    </row>
    <row r="325" spans="1:14" x14ac:dyDescent="0.2">
      <c r="A325" s="16" t="s">
        <v>63</v>
      </c>
      <c r="B325" s="118" t="s">
        <v>64</v>
      </c>
      <c r="C325" s="119"/>
      <c r="D325" s="119"/>
      <c r="E325" s="119"/>
      <c r="F325" s="119"/>
      <c r="G325" s="119"/>
      <c r="H325" s="17">
        <v>117.45</v>
      </c>
      <c r="I325" s="233">
        <v>50</v>
      </c>
      <c r="J325" s="234"/>
      <c r="K325" s="17">
        <v>0</v>
      </c>
      <c r="L325" s="17">
        <v>0</v>
      </c>
      <c r="M325" s="233">
        <v>0</v>
      </c>
      <c r="N325" s="234"/>
    </row>
    <row r="326" spans="1:14" x14ac:dyDescent="0.2">
      <c r="A326" s="15" t="s">
        <v>96</v>
      </c>
      <c r="B326" s="122" t="s">
        <v>97</v>
      </c>
      <c r="C326" s="119"/>
      <c r="D326" s="119"/>
      <c r="E326" s="119"/>
      <c r="F326" s="119"/>
      <c r="G326" s="119"/>
      <c r="H326" s="44">
        <v>0</v>
      </c>
      <c r="I326" s="235">
        <v>0</v>
      </c>
      <c r="J326" s="234"/>
      <c r="K326" s="44">
        <v>0</v>
      </c>
      <c r="L326" s="44">
        <v>0</v>
      </c>
      <c r="M326" s="235">
        <v>0</v>
      </c>
      <c r="N326" s="234"/>
    </row>
    <row r="327" spans="1:14" x14ac:dyDescent="0.2">
      <c r="A327" s="16" t="s">
        <v>26</v>
      </c>
      <c r="B327" s="118" t="s">
        <v>27</v>
      </c>
      <c r="C327" s="119"/>
      <c r="D327" s="119"/>
      <c r="E327" s="119"/>
      <c r="F327" s="119"/>
      <c r="G327" s="119"/>
      <c r="H327" s="17">
        <v>0</v>
      </c>
      <c r="I327" s="233">
        <v>0</v>
      </c>
      <c r="J327" s="234"/>
      <c r="K327" s="17">
        <v>0</v>
      </c>
      <c r="L327" s="17">
        <v>0</v>
      </c>
      <c r="M327" s="233">
        <v>0</v>
      </c>
      <c r="N327" s="234"/>
    </row>
    <row r="328" spans="1:14" x14ac:dyDescent="0.2">
      <c r="A328" s="16" t="s">
        <v>61</v>
      </c>
      <c r="B328" s="118" t="s">
        <v>62</v>
      </c>
      <c r="C328" s="119"/>
      <c r="D328" s="119"/>
      <c r="E328" s="119"/>
      <c r="F328" s="119"/>
      <c r="G328" s="119"/>
      <c r="H328" s="17">
        <v>0</v>
      </c>
      <c r="I328" s="233">
        <v>0</v>
      </c>
      <c r="J328" s="234"/>
      <c r="K328" s="17">
        <v>0</v>
      </c>
      <c r="L328" s="17">
        <v>0</v>
      </c>
      <c r="M328" s="233">
        <v>0</v>
      </c>
      <c r="N328" s="234"/>
    </row>
    <row r="329" spans="1:14" ht="38.25" x14ac:dyDescent="0.2">
      <c r="A329" s="39" t="s">
        <v>148</v>
      </c>
      <c r="B329" s="153" t="s">
        <v>149</v>
      </c>
      <c r="C329" s="154"/>
      <c r="D329" s="154"/>
      <c r="E329" s="154"/>
      <c r="F329" s="154"/>
      <c r="G329" s="154"/>
      <c r="H329" s="45">
        <v>171374.36</v>
      </c>
      <c r="I329" s="236">
        <v>233808</v>
      </c>
      <c r="J329" s="237"/>
      <c r="K329" s="45">
        <v>249500</v>
      </c>
      <c r="L329" s="45">
        <v>249500</v>
      </c>
      <c r="M329" s="236">
        <v>249500</v>
      </c>
      <c r="N329" s="237"/>
    </row>
    <row r="330" spans="1:14" x14ac:dyDescent="0.2">
      <c r="A330" s="15" t="s">
        <v>76</v>
      </c>
      <c r="B330" s="122" t="s">
        <v>77</v>
      </c>
      <c r="C330" s="119"/>
      <c r="D330" s="119"/>
      <c r="E330" s="119"/>
      <c r="F330" s="119"/>
      <c r="G330" s="119"/>
      <c r="H330" s="44">
        <v>14291.65</v>
      </c>
      <c r="I330" s="235">
        <v>69288</v>
      </c>
      <c r="J330" s="234"/>
      <c r="K330" s="44">
        <v>82000</v>
      </c>
      <c r="L330" s="44">
        <v>82000</v>
      </c>
      <c r="M330" s="235">
        <v>82000</v>
      </c>
      <c r="N330" s="234"/>
    </row>
    <row r="331" spans="1:14" x14ac:dyDescent="0.2">
      <c r="A331" s="16" t="s">
        <v>26</v>
      </c>
      <c r="B331" s="118" t="s">
        <v>27</v>
      </c>
      <c r="C331" s="119"/>
      <c r="D331" s="119"/>
      <c r="E331" s="119"/>
      <c r="F331" s="119"/>
      <c r="G331" s="119"/>
      <c r="H331" s="17">
        <v>14291.65</v>
      </c>
      <c r="I331" s="233">
        <v>69288</v>
      </c>
      <c r="J331" s="234"/>
      <c r="K331" s="17">
        <v>82000</v>
      </c>
      <c r="L331" s="17">
        <v>82000</v>
      </c>
      <c r="M331" s="233">
        <v>82000</v>
      </c>
      <c r="N331" s="234"/>
    </row>
    <row r="332" spans="1:14" x14ac:dyDescent="0.2">
      <c r="A332" s="16" t="s">
        <v>59</v>
      </c>
      <c r="B332" s="118" t="s">
        <v>60</v>
      </c>
      <c r="C332" s="119"/>
      <c r="D332" s="119"/>
      <c r="E332" s="119"/>
      <c r="F332" s="119"/>
      <c r="G332" s="119"/>
      <c r="H332" s="17">
        <v>14291.65</v>
      </c>
      <c r="I332" s="233">
        <v>69288</v>
      </c>
      <c r="J332" s="234"/>
      <c r="K332" s="17">
        <v>82000</v>
      </c>
      <c r="L332" s="17">
        <v>82000</v>
      </c>
      <c r="M332" s="233">
        <v>82000</v>
      </c>
      <c r="N332" s="234"/>
    </row>
    <row r="333" spans="1:14" x14ac:dyDescent="0.2">
      <c r="A333" s="15" t="s">
        <v>84</v>
      </c>
      <c r="B333" s="122" t="s">
        <v>85</v>
      </c>
      <c r="C333" s="119"/>
      <c r="D333" s="119"/>
      <c r="E333" s="119"/>
      <c r="F333" s="119"/>
      <c r="G333" s="119"/>
      <c r="H333" s="44">
        <f>H334</f>
        <v>64362.01</v>
      </c>
      <c r="I333" s="235">
        <v>78020</v>
      </c>
      <c r="J333" s="234"/>
      <c r="K333" s="44">
        <v>81000</v>
      </c>
      <c r="L333" s="44">
        <v>81000</v>
      </c>
      <c r="M333" s="235">
        <v>81000</v>
      </c>
      <c r="N333" s="234"/>
    </row>
    <row r="334" spans="1:14" x14ac:dyDescent="0.2">
      <c r="A334" s="16" t="s">
        <v>26</v>
      </c>
      <c r="B334" s="118" t="s">
        <v>27</v>
      </c>
      <c r="C334" s="119"/>
      <c r="D334" s="119"/>
      <c r="E334" s="119"/>
      <c r="F334" s="119"/>
      <c r="G334" s="119"/>
      <c r="H334" s="17">
        <f>SUM(H335:H337)</f>
        <v>64362.01</v>
      </c>
      <c r="I334" s="233">
        <v>78020</v>
      </c>
      <c r="J334" s="234"/>
      <c r="K334" s="17">
        <v>81000</v>
      </c>
      <c r="L334" s="17">
        <v>81000</v>
      </c>
      <c r="M334" s="233">
        <v>81000</v>
      </c>
      <c r="N334" s="234"/>
    </row>
    <row r="335" spans="1:14" x14ac:dyDescent="0.2">
      <c r="A335" s="16" t="s">
        <v>59</v>
      </c>
      <c r="B335" s="118" t="s">
        <v>60</v>
      </c>
      <c r="C335" s="119"/>
      <c r="D335" s="119"/>
      <c r="E335" s="119"/>
      <c r="F335" s="119"/>
      <c r="G335" s="119"/>
      <c r="H335" s="17">
        <v>42361.78</v>
      </c>
      <c r="I335" s="233">
        <v>32230</v>
      </c>
      <c r="J335" s="234"/>
      <c r="K335" s="17">
        <v>36410</v>
      </c>
      <c r="L335" s="17">
        <v>36410</v>
      </c>
      <c r="M335" s="233">
        <v>36410</v>
      </c>
      <c r="N335" s="234"/>
    </row>
    <row r="336" spans="1:14" x14ac:dyDescent="0.2">
      <c r="A336" s="16" t="s">
        <v>61</v>
      </c>
      <c r="B336" s="118" t="s">
        <v>62</v>
      </c>
      <c r="C336" s="119"/>
      <c r="D336" s="119"/>
      <c r="E336" s="119"/>
      <c r="F336" s="119"/>
      <c r="G336" s="119"/>
      <c r="H336" s="17">
        <v>21852.75</v>
      </c>
      <c r="I336" s="233">
        <v>45430</v>
      </c>
      <c r="J336" s="234"/>
      <c r="K336" s="17">
        <v>44230</v>
      </c>
      <c r="L336" s="17">
        <v>44230</v>
      </c>
      <c r="M336" s="233">
        <v>44230</v>
      </c>
      <c r="N336" s="234"/>
    </row>
    <row r="337" spans="1:14" x14ac:dyDescent="0.2">
      <c r="A337" s="16" t="s">
        <v>63</v>
      </c>
      <c r="B337" s="118" t="s">
        <v>64</v>
      </c>
      <c r="C337" s="119"/>
      <c r="D337" s="119"/>
      <c r="E337" s="119"/>
      <c r="F337" s="119"/>
      <c r="G337" s="119"/>
      <c r="H337" s="17">
        <v>147.47999999999999</v>
      </c>
      <c r="I337" s="233">
        <v>360</v>
      </c>
      <c r="J337" s="234"/>
      <c r="K337" s="17">
        <v>360</v>
      </c>
      <c r="L337" s="17">
        <v>360</v>
      </c>
      <c r="M337" s="233">
        <v>360</v>
      </c>
      <c r="N337" s="234"/>
    </row>
    <row r="338" spans="1:14" x14ac:dyDescent="0.2">
      <c r="A338" s="15" t="s">
        <v>96</v>
      </c>
      <c r="B338" s="122" t="s">
        <v>97</v>
      </c>
      <c r="C338" s="119"/>
      <c r="D338" s="119"/>
      <c r="E338" s="119"/>
      <c r="F338" s="119"/>
      <c r="G338" s="119"/>
      <c r="H338" s="44">
        <v>92720.7</v>
      </c>
      <c r="I338" s="235">
        <v>86500</v>
      </c>
      <c r="J338" s="234"/>
      <c r="K338" s="44">
        <v>86500</v>
      </c>
      <c r="L338" s="44">
        <v>86500</v>
      </c>
      <c r="M338" s="235">
        <v>86500</v>
      </c>
      <c r="N338" s="234"/>
    </row>
    <row r="339" spans="1:14" x14ac:dyDescent="0.2">
      <c r="A339" s="16" t="s">
        <v>26</v>
      </c>
      <c r="B339" s="118" t="s">
        <v>27</v>
      </c>
      <c r="C339" s="119"/>
      <c r="D339" s="119"/>
      <c r="E339" s="119"/>
      <c r="F339" s="119"/>
      <c r="G339" s="119"/>
      <c r="H339" s="17">
        <v>92720.7</v>
      </c>
      <c r="I339" s="233">
        <v>86500</v>
      </c>
      <c r="J339" s="234"/>
      <c r="K339" s="17">
        <v>86500</v>
      </c>
      <c r="L339" s="17">
        <v>86500</v>
      </c>
      <c r="M339" s="233">
        <v>86500</v>
      </c>
      <c r="N339" s="234"/>
    </row>
    <row r="340" spans="1:14" x14ac:dyDescent="0.2">
      <c r="A340" s="16" t="s">
        <v>59</v>
      </c>
      <c r="B340" s="118" t="s">
        <v>60</v>
      </c>
      <c r="C340" s="119"/>
      <c r="D340" s="119"/>
      <c r="E340" s="119"/>
      <c r="F340" s="119"/>
      <c r="G340" s="119"/>
      <c r="H340" s="17">
        <v>92720.7</v>
      </c>
      <c r="I340" s="233">
        <v>80700</v>
      </c>
      <c r="J340" s="234"/>
      <c r="K340" s="17">
        <v>82000</v>
      </c>
      <c r="L340" s="17">
        <v>82000</v>
      </c>
      <c r="M340" s="233">
        <v>82000</v>
      </c>
      <c r="N340" s="234"/>
    </row>
    <row r="341" spans="1:14" x14ac:dyDescent="0.2">
      <c r="A341" s="16" t="s">
        <v>65</v>
      </c>
      <c r="B341" s="118" t="s">
        <v>66</v>
      </c>
      <c r="C341" s="119"/>
      <c r="D341" s="119"/>
      <c r="E341" s="119"/>
      <c r="F341" s="119"/>
      <c r="G341" s="119"/>
      <c r="H341" s="17">
        <v>0</v>
      </c>
      <c r="I341" s="37"/>
      <c r="J341" s="38">
        <v>5800</v>
      </c>
      <c r="K341" s="37">
        <v>4500</v>
      </c>
      <c r="L341" s="37">
        <v>4500</v>
      </c>
      <c r="M341" s="37"/>
      <c r="N341" s="38">
        <v>4500</v>
      </c>
    </row>
    <row r="342" spans="1:14" ht="38.25" x14ac:dyDescent="0.2">
      <c r="A342" s="39" t="s">
        <v>150</v>
      </c>
      <c r="B342" s="153" t="s">
        <v>151</v>
      </c>
      <c r="C342" s="154"/>
      <c r="D342" s="154"/>
      <c r="E342" s="154"/>
      <c r="F342" s="154"/>
      <c r="G342" s="154"/>
      <c r="H342" s="45">
        <v>12805.51</v>
      </c>
      <c r="I342" s="236">
        <v>15133.31</v>
      </c>
      <c r="J342" s="237"/>
      <c r="K342" s="45">
        <v>14733.31</v>
      </c>
      <c r="L342" s="45">
        <v>13383.3</v>
      </c>
      <c r="M342" s="236">
        <v>13383.3</v>
      </c>
      <c r="N342" s="237"/>
    </row>
    <row r="343" spans="1:14" x14ac:dyDescent="0.2">
      <c r="A343" s="15" t="s">
        <v>76</v>
      </c>
      <c r="B343" s="122" t="s">
        <v>77</v>
      </c>
      <c r="C343" s="119"/>
      <c r="D343" s="119"/>
      <c r="E343" s="119"/>
      <c r="F343" s="119"/>
      <c r="G343" s="119"/>
      <c r="H343" s="44">
        <v>1350</v>
      </c>
      <c r="I343" s="235">
        <v>1350.01</v>
      </c>
      <c r="J343" s="234"/>
      <c r="K343" s="44">
        <v>1350.01</v>
      </c>
      <c r="L343" s="44">
        <v>0</v>
      </c>
      <c r="M343" s="235">
        <v>0</v>
      </c>
      <c r="N343" s="234"/>
    </row>
    <row r="344" spans="1:14" x14ac:dyDescent="0.2">
      <c r="A344" s="16" t="s">
        <v>26</v>
      </c>
      <c r="B344" s="118" t="s">
        <v>27</v>
      </c>
      <c r="C344" s="119"/>
      <c r="D344" s="119"/>
      <c r="E344" s="119"/>
      <c r="F344" s="119"/>
      <c r="G344" s="119"/>
      <c r="H344" s="17">
        <v>1350</v>
      </c>
      <c r="I344" s="233">
        <v>1350.01</v>
      </c>
      <c r="J344" s="234"/>
      <c r="K344" s="17">
        <v>1350.01</v>
      </c>
      <c r="L344" s="17">
        <v>0</v>
      </c>
      <c r="M344" s="233">
        <v>0</v>
      </c>
      <c r="N344" s="234"/>
    </row>
    <row r="345" spans="1:14" x14ac:dyDescent="0.2">
      <c r="A345" s="16" t="s">
        <v>59</v>
      </c>
      <c r="B345" s="118" t="s">
        <v>60</v>
      </c>
      <c r="C345" s="119"/>
      <c r="D345" s="119"/>
      <c r="E345" s="119"/>
      <c r="F345" s="119"/>
      <c r="G345" s="119"/>
      <c r="H345" s="17">
        <v>0</v>
      </c>
      <c r="I345" s="17"/>
      <c r="J345" s="80">
        <v>0</v>
      </c>
      <c r="K345" s="17">
        <v>0</v>
      </c>
      <c r="L345" s="17">
        <v>0</v>
      </c>
      <c r="M345" s="17"/>
      <c r="N345" s="80">
        <v>0</v>
      </c>
    </row>
    <row r="346" spans="1:14" x14ac:dyDescent="0.2">
      <c r="A346" s="16" t="s">
        <v>61</v>
      </c>
      <c r="B346" s="118" t="s">
        <v>62</v>
      </c>
      <c r="C346" s="119"/>
      <c r="D346" s="119"/>
      <c r="E346" s="119"/>
      <c r="F346" s="119"/>
      <c r="G346" s="119"/>
      <c r="H346" s="17">
        <v>1350</v>
      </c>
      <c r="I346" s="233">
        <v>1350.01</v>
      </c>
      <c r="J346" s="234"/>
      <c r="K346" s="17">
        <v>1350.01</v>
      </c>
      <c r="L346" s="17">
        <v>0</v>
      </c>
      <c r="M346" s="233">
        <v>0</v>
      </c>
      <c r="N346" s="234"/>
    </row>
    <row r="347" spans="1:14" x14ac:dyDescent="0.2">
      <c r="A347" s="15" t="s">
        <v>80</v>
      </c>
      <c r="B347" s="122" t="s">
        <v>81</v>
      </c>
      <c r="C347" s="119"/>
      <c r="D347" s="119"/>
      <c r="E347" s="119"/>
      <c r="F347" s="119"/>
      <c r="G347" s="119"/>
      <c r="H347" s="44">
        <v>119.76</v>
      </c>
      <c r="I347" s="235">
        <v>120</v>
      </c>
      <c r="J347" s="234"/>
      <c r="K347" s="44">
        <v>120</v>
      </c>
      <c r="L347" s="44">
        <v>120</v>
      </c>
      <c r="M347" s="235">
        <v>120</v>
      </c>
      <c r="N347" s="234"/>
    </row>
    <row r="348" spans="1:14" x14ac:dyDescent="0.2">
      <c r="A348" s="16" t="s">
        <v>26</v>
      </c>
      <c r="B348" s="118" t="s">
        <v>27</v>
      </c>
      <c r="C348" s="119"/>
      <c r="D348" s="119"/>
      <c r="E348" s="119"/>
      <c r="F348" s="119"/>
      <c r="G348" s="119"/>
      <c r="H348" s="17">
        <v>119.76</v>
      </c>
      <c r="I348" s="233">
        <v>120</v>
      </c>
      <c r="J348" s="234"/>
      <c r="K348" s="17">
        <v>120</v>
      </c>
      <c r="L348" s="17">
        <v>120</v>
      </c>
      <c r="M348" s="233">
        <v>120</v>
      </c>
      <c r="N348" s="234"/>
    </row>
    <row r="349" spans="1:14" x14ac:dyDescent="0.2">
      <c r="A349" s="16" t="s">
        <v>61</v>
      </c>
      <c r="B349" s="118" t="s">
        <v>62</v>
      </c>
      <c r="C349" s="119"/>
      <c r="D349" s="119"/>
      <c r="E349" s="119"/>
      <c r="F349" s="119"/>
      <c r="G349" s="119"/>
      <c r="H349" s="17">
        <v>119.76</v>
      </c>
      <c r="I349" s="233">
        <v>120</v>
      </c>
      <c r="J349" s="234"/>
      <c r="K349" s="17">
        <v>120</v>
      </c>
      <c r="L349" s="17">
        <v>120</v>
      </c>
      <c r="M349" s="233">
        <v>120</v>
      </c>
      <c r="N349" s="234"/>
    </row>
    <row r="350" spans="1:14" x14ac:dyDescent="0.2">
      <c r="A350" s="16" t="s">
        <v>28</v>
      </c>
      <c r="B350" s="118" t="s">
        <v>29</v>
      </c>
      <c r="C350" s="119"/>
      <c r="D350" s="119"/>
      <c r="E350" s="119"/>
      <c r="F350" s="119"/>
      <c r="G350" s="119"/>
      <c r="H350" s="17">
        <v>0</v>
      </c>
      <c r="I350" s="233">
        <v>0</v>
      </c>
      <c r="J350" s="234"/>
      <c r="K350" s="17">
        <v>0</v>
      </c>
      <c r="L350" s="17">
        <v>0</v>
      </c>
      <c r="M350" s="233">
        <v>0</v>
      </c>
      <c r="N350" s="234"/>
    </row>
    <row r="351" spans="1:14" x14ac:dyDescent="0.2">
      <c r="A351" s="16" t="s">
        <v>69</v>
      </c>
      <c r="B351" s="118" t="s">
        <v>70</v>
      </c>
      <c r="C351" s="119"/>
      <c r="D351" s="119"/>
      <c r="E351" s="119"/>
      <c r="F351" s="119"/>
      <c r="G351" s="119"/>
      <c r="H351" s="17">
        <v>0</v>
      </c>
      <c r="I351" s="233">
        <v>0</v>
      </c>
      <c r="J351" s="234"/>
      <c r="K351" s="17">
        <v>0</v>
      </c>
      <c r="L351" s="17">
        <v>0</v>
      </c>
      <c r="M351" s="233">
        <v>0</v>
      </c>
      <c r="N351" s="234"/>
    </row>
    <row r="352" spans="1:14" x14ac:dyDescent="0.2">
      <c r="A352" s="15" t="s">
        <v>84</v>
      </c>
      <c r="B352" s="122" t="s">
        <v>85</v>
      </c>
      <c r="C352" s="119"/>
      <c r="D352" s="119"/>
      <c r="E352" s="119"/>
      <c r="F352" s="119"/>
      <c r="G352" s="119"/>
      <c r="H352" s="44">
        <v>2275</v>
      </c>
      <c r="I352" s="235">
        <v>2565</v>
      </c>
      <c r="J352" s="234"/>
      <c r="K352" s="44">
        <v>2565</v>
      </c>
      <c r="L352" s="44">
        <v>2565</v>
      </c>
      <c r="M352" s="235">
        <v>2565</v>
      </c>
      <c r="N352" s="234"/>
    </row>
    <row r="353" spans="1:14" x14ac:dyDescent="0.2">
      <c r="A353" s="16" t="s">
        <v>26</v>
      </c>
      <c r="B353" s="118" t="s">
        <v>27</v>
      </c>
      <c r="C353" s="119"/>
      <c r="D353" s="119"/>
      <c r="E353" s="119"/>
      <c r="F353" s="119"/>
      <c r="G353" s="119"/>
      <c r="H353" s="17">
        <v>2275</v>
      </c>
      <c r="I353" s="233">
        <v>2565</v>
      </c>
      <c r="J353" s="234"/>
      <c r="K353" s="17">
        <v>2565</v>
      </c>
      <c r="L353" s="17">
        <v>2565</v>
      </c>
      <c r="M353" s="233">
        <v>2565</v>
      </c>
      <c r="N353" s="234"/>
    </row>
    <row r="354" spans="1:14" x14ac:dyDescent="0.2">
      <c r="A354" s="16" t="s">
        <v>61</v>
      </c>
      <c r="B354" s="118" t="s">
        <v>62</v>
      </c>
      <c r="C354" s="119"/>
      <c r="D354" s="119"/>
      <c r="E354" s="119"/>
      <c r="F354" s="119"/>
      <c r="G354" s="119"/>
      <c r="H354" s="17">
        <v>2275</v>
      </c>
      <c r="I354" s="233">
        <v>2565</v>
      </c>
      <c r="J354" s="234"/>
      <c r="K354" s="17">
        <v>2565</v>
      </c>
      <c r="L354" s="17">
        <v>2565</v>
      </c>
      <c r="M354" s="233">
        <v>2565</v>
      </c>
      <c r="N354" s="234"/>
    </row>
    <row r="355" spans="1:14" x14ac:dyDescent="0.2">
      <c r="A355" s="15" t="s">
        <v>94</v>
      </c>
      <c r="B355" s="122" t="s">
        <v>95</v>
      </c>
      <c r="C355" s="119"/>
      <c r="D355" s="119"/>
      <c r="E355" s="119"/>
      <c r="F355" s="119"/>
      <c r="G355" s="119"/>
      <c r="H355" s="44">
        <f>H356</f>
        <v>4686.6000000000004</v>
      </c>
      <c r="I355" s="235">
        <v>6698.3</v>
      </c>
      <c r="J355" s="234"/>
      <c r="K355" s="44">
        <v>6698.3</v>
      </c>
      <c r="L355" s="44">
        <v>6698.3</v>
      </c>
      <c r="M355" s="235">
        <v>6698.3</v>
      </c>
      <c r="N355" s="234"/>
    </row>
    <row r="356" spans="1:14" x14ac:dyDescent="0.2">
      <c r="A356" s="16" t="s">
        <v>26</v>
      </c>
      <c r="B356" s="118" t="s">
        <v>27</v>
      </c>
      <c r="C356" s="119"/>
      <c r="D356" s="119"/>
      <c r="E356" s="119"/>
      <c r="F356" s="119"/>
      <c r="G356" s="119"/>
      <c r="H356" s="17">
        <f>H357+H358</f>
        <v>4686.6000000000004</v>
      </c>
      <c r="I356" s="233">
        <v>6698.3</v>
      </c>
      <c r="J356" s="234"/>
      <c r="K356" s="17">
        <v>6698.3</v>
      </c>
      <c r="L356" s="17">
        <v>6698.3</v>
      </c>
      <c r="M356" s="233">
        <v>6698.3</v>
      </c>
      <c r="N356" s="234"/>
    </row>
    <row r="357" spans="1:14" x14ac:dyDescent="0.2">
      <c r="A357" s="16" t="s">
        <v>59</v>
      </c>
      <c r="B357" s="118" t="s">
        <v>60</v>
      </c>
      <c r="C357" s="119"/>
      <c r="D357" s="119"/>
      <c r="E357" s="119"/>
      <c r="F357" s="119"/>
      <c r="G357" s="119"/>
      <c r="H357" s="17">
        <v>954.93</v>
      </c>
      <c r="I357" s="233">
        <v>2154.4499999999998</v>
      </c>
      <c r="J357" s="234"/>
      <c r="K357" s="17">
        <v>2154.4499999999998</v>
      </c>
      <c r="L357" s="17">
        <v>2154.4499999999998</v>
      </c>
      <c r="M357" s="233">
        <v>2154.4499999999998</v>
      </c>
      <c r="N357" s="234"/>
    </row>
    <row r="358" spans="1:14" x14ac:dyDescent="0.2">
      <c r="A358" s="16" t="s">
        <v>61</v>
      </c>
      <c r="B358" s="118" t="s">
        <v>62</v>
      </c>
      <c r="C358" s="119"/>
      <c r="D358" s="119"/>
      <c r="E358" s="119"/>
      <c r="F358" s="119"/>
      <c r="G358" s="119"/>
      <c r="H358" s="17">
        <v>3731.67</v>
      </c>
      <c r="I358" s="233">
        <v>4543.8500000000004</v>
      </c>
      <c r="J358" s="234"/>
      <c r="K358" s="17">
        <v>4543.8500000000004</v>
      </c>
      <c r="L358" s="17">
        <v>4543.8500000000004</v>
      </c>
      <c r="M358" s="233">
        <v>4543.8500000000004</v>
      </c>
      <c r="N358" s="234"/>
    </row>
    <row r="359" spans="1:14" x14ac:dyDescent="0.2">
      <c r="A359" s="15" t="s">
        <v>96</v>
      </c>
      <c r="B359" s="122" t="s">
        <v>97</v>
      </c>
      <c r="C359" s="119"/>
      <c r="D359" s="119"/>
      <c r="E359" s="119"/>
      <c r="F359" s="119"/>
      <c r="G359" s="119"/>
      <c r="H359" s="44">
        <v>3600</v>
      </c>
      <c r="I359" s="235">
        <v>3600</v>
      </c>
      <c r="J359" s="234"/>
      <c r="K359" s="44">
        <v>3600</v>
      </c>
      <c r="L359" s="44">
        <v>3600</v>
      </c>
      <c r="M359" s="235">
        <v>3600</v>
      </c>
      <c r="N359" s="234"/>
    </row>
    <row r="360" spans="1:14" x14ac:dyDescent="0.2">
      <c r="A360" s="16" t="s">
        <v>26</v>
      </c>
      <c r="B360" s="118" t="s">
        <v>27</v>
      </c>
      <c r="C360" s="119"/>
      <c r="D360" s="119"/>
      <c r="E360" s="119"/>
      <c r="F360" s="119"/>
      <c r="G360" s="119"/>
      <c r="H360" s="17">
        <v>3600</v>
      </c>
      <c r="I360" s="233">
        <v>3449.67</v>
      </c>
      <c r="J360" s="234"/>
      <c r="K360" s="17">
        <v>3600</v>
      </c>
      <c r="L360" s="17">
        <v>3600</v>
      </c>
      <c r="M360" s="233">
        <v>3600</v>
      </c>
      <c r="N360" s="234"/>
    </row>
    <row r="361" spans="1:14" x14ac:dyDescent="0.2">
      <c r="A361" s="16" t="s">
        <v>59</v>
      </c>
      <c r="B361" s="118" t="s">
        <v>60</v>
      </c>
      <c r="C361" s="119"/>
      <c r="D361" s="119"/>
      <c r="E361" s="119"/>
      <c r="F361" s="119"/>
      <c r="G361" s="119"/>
      <c r="H361" s="17">
        <v>993.09</v>
      </c>
      <c r="I361" s="17"/>
      <c r="J361" s="12">
        <v>830.28</v>
      </c>
      <c r="K361" s="17">
        <v>830.28</v>
      </c>
      <c r="L361" s="17">
        <v>830.28</v>
      </c>
      <c r="M361" s="17"/>
      <c r="N361" s="12">
        <v>830.28</v>
      </c>
    </row>
    <row r="362" spans="1:14" x14ac:dyDescent="0.2">
      <c r="A362" s="16" t="s">
        <v>61</v>
      </c>
      <c r="B362" s="118" t="s">
        <v>62</v>
      </c>
      <c r="C362" s="119"/>
      <c r="D362" s="119"/>
      <c r="E362" s="119"/>
      <c r="F362" s="119"/>
      <c r="G362" s="119"/>
      <c r="H362" s="17">
        <v>2606.91</v>
      </c>
      <c r="I362" s="233">
        <v>2619.39</v>
      </c>
      <c r="J362" s="234"/>
      <c r="K362" s="17">
        <v>2769.72</v>
      </c>
      <c r="L362" s="17">
        <v>2769.72</v>
      </c>
      <c r="M362" s="233">
        <v>2769.72</v>
      </c>
      <c r="N362" s="234"/>
    </row>
    <row r="363" spans="1:14" x14ac:dyDescent="0.2">
      <c r="A363" s="16" t="s">
        <v>28</v>
      </c>
      <c r="B363" s="118" t="s">
        <v>29</v>
      </c>
      <c r="C363" s="119"/>
      <c r="D363" s="119"/>
      <c r="E363" s="119"/>
      <c r="F363" s="119"/>
      <c r="G363" s="119"/>
      <c r="H363" s="17">
        <v>0</v>
      </c>
      <c r="I363" s="17"/>
      <c r="J363" s="12">
        <v>150.33000000000001</v>
      </c>
      <c r="K363" s="17">
        <v>0</v>
      </c>
      <c r="L363" s="17">
        <v>0</v>
      </c>
      <c r="M363" s="17"/>
      <c r="N363" s="12">
        <v>0</v>
      </c>
    </row>
    <row r="364" spans="1:14" x14ac:dyDescent="0.2">
      <c r="A364" s="16" t="s">
        <v>69</v>
      </c>
      <c r="B364" s="118" t="s">
        <v>70</v>
      </c>
      <c r="C364" s="119"/>
      <c r="D364" s="119"/>
      <c r="E364" s="119"/>
      <c r="F364" s="119"/>
      <c r="G364" s="119"/>
      <c r="H364" s="17">
        <v>0</v>
      </c>
      <c r="I364" s="17"/>
      <c r="J364" s="12">
        <v>150.33000000000001</v>
      </c>
      <c r="K364" s="17">
        <v>0</v>
      </c>
      <c r="L364" s="17">
        <v>0</v>
      </c>
      <c r="M364" s="17"/>
      <c r="N364" s="12">
        <v>0</v>
      </c>
    </row>
    <row r="365" spans="1:14" x14ac:dyDescent="0.2">
      <c r="A365" s="15" t="s">
        <v>102</v>
      </c>
      <c r="B365" s="122" t="s">
        <v>103</v>
      </c>
      <c r="C365" s="119"/>
      <c r="D365" s="119"/>
      <c r="E365" s="119"/>
      <c r="F365" s="119"/>
      <c r="G365" s="119"/>
      <c r="H365" s="44">
        <v>774.15</v>
      </c>
      <c r="I365" s="235">
        <v>800</v>
      </c>
      <c r="J365" s="234"/>
      <c r="K365" s="44">
        <v>400</v>
      </c>
      <c r="L365" s="44">
        <v>400</v>
      </c>
      <c r="M365" s="235">
        <v>400</v>
      </c>
      <c r="N365" s="234"/>
    </row>
    <row r="366" spans="1:14" x14ac:dyDescent="0.2">
      <c r="A366" s="16" t="s">
        <v>26</v>
      </c>
      <c r="B366" s="118" t="s">
        <v>27</v>
      </c>
      <c r="C366" s="119"/>
      <c r="D366" s="119"/>
      <c r="E366" s="119"/>
      <c r="F366" s="119"/>
      <c r="G366" s="119"/>
      <c r="H366" s="17">
        <v>508.04</v>
      </c>
      <c r="I366" s="233">
        <v>575</v>
      </c>
      <c r="J366" s="234"/>
      <c r="K366" s="17">
        <v>200</v>
      </c>
      <c r="L366" s="17">
        <v>200</v>
      </c>
      <c r="M366" s="233">
        <v>200</v>
      </c>
      <c r="N366" s="234"/>
    </row>
    <row r="367" spans="1:14" x14ac:dyDescent="0.2">
      <c r="A367" s="16" t="s">
        <v>61</v>
      </c>
      <c r="B367" s="118" t="s">
        <v>62</v>
      </c>
      <c r="C367" s="119"/>
      <c r="D367" s="119"/>
      <c r="E367" s="119"/>
      <c r="F367" s="119"/>
      <c r="G367" s="119"/>
      <c r="H367" s="17">
        <v>508.04</v>
      </c>
      <c r="I367" s="233">
        <v>575</v>
      </c>
      <c r="J367" s="234"/>
      <c r="K367" s="17">
        <v>200</v>
      </c>
      <c r="L367" s="17">
        <v>200</v>
      </c>
      <c r="M367" s="233">
        <v>200</v>
      </c>
      <c r="N367" s="234"/>
    </row>
    <row r="368" spans="1:14" x14ac:dyDescent="0.2">
      <c r="A368" s="16" t="s">
        <v>28</v>
      </c>
      <c r="B368" s="118" t="s">
        <v>29</v>
      </c>
      <c r="C368" s="119"/>
      <c r="D368" s="119"/>
      <c r="E368" s="119"/>
      <c r="F368" s="119"/>
      <c r="G368" s="119"/>
      <c r="H368" s="17">
        <v>266.11</v>
      </c>
      <c r="I368" s="233">
        <v>225</v>
      </c>
      <c r="J368" s="234"/>
      <c r="K368" s="17">
        <v>200</v>
      </c>
      <c r="L368" s="17">
        <v>200</v>
      </c>
      <c r="M368" s="233">
        <v>200</v>
      </c>
      <c r="N368" s="234"/>
    </row>
    <row r="369" spans="1:14" x14ac:dyDescent="0.2">
      <c r="A369" s="16" t="s">
        <v>69</v>
      </c>
      <c r="B369" s="118" t="s">
        <v>70</v>
      </c>
      <c r="C369" s="119"/>
      <c r="D369" s="119"/>
      <c r="E369" s="119"/>
      <c r="F369" s="119"/>
      <c r="G369" s="119"/>
      <c r="H369" s="17">
        <v>266.11</v>
      </c>
      <c r="I369" s="233">
        <v>225</v>
      </c>
      <c r="J369" s="234"/>
      <c r="K369" s="17">
        <v>200</v>
      </c>
      <c r="L369" s="17">
        <v>200</v>
      </c>
      <c r="M369" s="233">
        <v>200</v>
      </c>
      <c r="N369" s="234"/>
    </row>
    <row r="370" spans="1:14" ht="38.25" x14ac:dyDescent="0.2">
      <c r="A370" s="39" t="s">
        <v>152</v>
      </c>
      <c r="B370" s="153" t="s">
        <v>153</v>
      </c>
      <c r="C370" s="154"/>
      <c r="D370" s="154"/>
      <c r="E370" s="154"/>
      <c r="F370" s="154"/>
      <c r="G370" s="154"/>
      <c r="H370" s="45">
        <v>0</v>
      </c>
      <c r="I370" s="236">
        <v>4072.16</v>
      </c>
      <c r="J370" s="237"/>
      <c r="K370" s="45">
        <v>1800</v>
      </c>
      <c r="L370" s="45">
        <v>1800</v>
      </c>
      <c r="M370" s="236">
        <v>1800</v>
      </c>
      <c r="N370" s="237"/>
    </row>
    <row r="371" spans="1:14" x14ac:dyDescent="0.2">
      <c r="A371" s="15" t="s">
        <v>96</v>
      </c>
      <c r="B371" s="122" t="s">
        <v>97</v>
      </c>
      <c r="C371" s="119"/>
      <c r="D371" s="119"/>
      <c r="E371" s="119"/>
      <c r="F371" s="119"/>
      <c r="G371" s="119"/>
      <c r="H371" s="44">
        <v>0</v>
      </c>
      <c r="I371" s="235">
        <v>800</v>
      </c>
      <c r="J371" s="234"/>
      <c r="K371" s="44">
        <v>800</v>
      </c>
      <c r="L371" s="44">
        <v>800</v>
      </c>
      <c r="M371" s="235">
        <v>800</v>
      </c>
      <c r="N371" s="234"/>
    </row>
    <row r="372" spans="1:14" x14ac:dyDescent="0.2">
      <c r="A372" s="16" t="s">
        <v>26</v>
      </c>
      <c r="B372" s="118" t="s">
        <v>27</v>
      </c>
      <c r="C372" s="119"/>
      <c r="D372" s="119"/>
      <c r="E372" s="119"/>
      <c r="F372" s="119"/>
      <c r="G372" s="119"/>
      <c r="H372" s="17">
        <v>0</v>
      </c>
      <c r="I372" s="233">
        <v>800</v>
      </c>
      <c r="J372" s="234"/>
      <c r="K372" s="17">
        <v>800</v>
      </c>
      <c r="L372" s="17">
        <v>800</v>
      </c>
      <c r="M372" s="233">
        <v>800</v>
      </c>
      <c r="N372" s="234"/>
    </row>
    <row r="373" spans="1:14" x14ac:dyDescent="0.2">
      <c r="A373" s="16" t="s">
        <v>61</v>
      </c>
      <c r="B373" s="118" t="s">
        <v>62</v>
      </c>
      <c r="C373" s="119"/>
      <c r="D373" s="119"/>
      <c r="E373" s="119"/>
      <c r="F373" s="119"/>
      <c r="G373" s="119"/>
      <c r="H373" s="17">
        <v>0</v>
      </c>
      <c r="I373" s="233">
        <v>750</v>
      </c>
      <c r="J373" s="234"/>
      <c r="K373" s="17">
        <v>750</v>
      </c>
      <c r="L373" s="17">
        <v>750</v>
      </c>
      <c r="M373" s="233">
        <v>750</v>
      </c>
      <c r="N373" s="234"/>
    </row>
    <row r="374" spans="1:14" x14ac:dyDescent="0.2">
      <c r="A374" s="16" t="s">
        <v>65</v>
      </c>
      <c r="B374" s="118" t="s">
        <v>66</v>
      </c>
      <c r="C374" s="119"/>
      <c r="D374" s="119"/>
      <c r="E374" s="119"/>
      <c r="F374" s="119"/>
      <c r="G374" s="119"/>
      <c r="H374" s="17">
        <v>0</v>
      </c>
      <c r="I374" s="233">
        <v>50</v>
      </c>
      <c r="J374" s="234"/>
      <c r="K374" s="17">
        <v>50</v>
      </c>
      <c r="L374" s="17">
        <v>50</v>
      </c>
      <c r="M374" s="233">
        <v>50</v>
      </c>
      <c r="N374" s="234"/>
    </row>
    <row r="375" spans="1:14" x14ac:dyDescent="0.2">
      <c r="A375" s="15" t="s">
        <v>102</v>
      </c>
      <c r="B375" s="122" t="s">
        <v>103</v>
      </c>
      <c r="C375" s="119"/>
      <c r="D375" s="119"/>
      <c r="E375" s="119"/>
      <c r="F375" s="119"/>
      <c r="G375" s="119"/>
      <c r="H375" s="44">
        <v>0</v>
      </c>
      <c r="I375" s="235">
        <v>3272.16</v>
      </c>
      <c r="J375" s="234"/>
      <c r="K375" s="44">
        <v>1000</v>
      </c>
      <c r="L375" s="44">
        <v>1000</v>
      </c>
      <c r="M375" s="235">
        <v>1000</v>
      </c>
      <c r="N375" s="234"/>
    </row>
    <row r="376" spans="1:14" x14ac:dyDescent="0.2">
      <c r="A376" s="16" t="s">
        <v>26</v>
      </c>
      <c r="B376" s="118" t="s">
        <v>27</v>
      </c>
      <c r="C376" s="119"/>
      <c r="D376" s="119"/>
      <c r="E376" s="119"/>
      <c r="F376" s="119"/>
      <c r="G376" s="119"/>
      <c r="H376" s="17">
        <v>0</v>
      </c>
      <c r="I376" s="233">
        <v>3272.16</v>
      </c>
      <c r="J376" s="234"/>
      <c r="K376" s="17">
        <v>1000</v>
      </c>
      <c r="L376" s="17">
        <v>1000</v>
      </c>
      <c r="M376" s="233">
        <v>1000</v>
      </c>
      <c r="N376" s="234"/>
    </row>
    <row r="377" spans="1:14" x14ac:dyDescent="0.2">
      <c r="A377" s="16" t="s">
        <v>61</v>
      </c>
      <c r="B377" s="118" t="s">
        <v>62</v>
      </c>
      <c r="C377" s="119"/>
      <c r="D377" s="119"/>
      <c r="E377" s="119"/>
      <c r="F377" s="119"/>
      <c r="G377" s="119"/>
      <c r="H377" s="17">
        <v>0</v>
      </c>
      <c r="I377" s="233">
        <v>3272.16</v>
      </c>
      <c r="J377" s="234"/>
      <c r="K377" s="17">
        <v>1000</v>
      </c>
      <c r="L377" s="17">
        <v>1000</v>
      </c>
      <c r="M377" s="233">
        <v>1000</v>
      </c>
      <c r="N377" s="234"/>
    </row>
    <row r="378" spans="1:14" ht="38.25" x14ac:dyDescent="0.2">
      <c r="A378" s="39" t="s">
        <v>154</v>
      </c>
      <c r="B378" s="153" t="s">
        <v>155</v>
      </c>
      <c r="C378" s="154"/>
      <c r="D378" s="154"/>
      <c r="E378" s="154"/>
      <c r="F378" s="154"/>
      <c r="G378" s="154"/>
      <c r="H378" s="45">
        <v>26123.17</v>
      </c>
      <c r="I378" s="236">
        <v>34000</v>
      </c>
      <c r="J378" s="237"/>
      <c r="K378" s="45">
        <v>34000</v>
      </c>
      <c r="L378" s="45">
        <v>34000</v>
      </c>
      <c r="M378" s="236">
        <v>34000</v>
      </c>
      <c r="N378" s="237"/>
    </row>
    <row r="379" spans="1:14" x14ac:dyDescent="0.2">
      <c r="A379" s="15" t="s">
        <v>84</v>
      </c>
      <c r="B379" s="122" t="s">
        <v>85</v>
      </c>
      <c r="C379" s="119"/>
      <c r="D379" s="119"/>
      <c r="E379" s="119"/>
      <c r="F379" s="119"/>
      <c r="G379" s="119"/>
      <c r="H379" s="44">
        <v>4932.83</v>
      </c>
      <c r="I379" s="235">
        <v>4000</v>
      </c>
      <c r="J379" s="234"/>
      <c r="K379" s="44">
        <v>4000</v>
      </c>
      <c r="L379" s="44">
        <v>4000</v>
      </c>
      <c r="M379" s="235">
        <v>4000</v>
      </c>
      <c r="N379" s="234"/>
    </row>
    <row r="380" spans="1:14" x14ac:dyDescent="0.2">
      <c r="A380" s="16" t="s">
        <v>26</v>
      </c>
      <c r="B380" s="118" t="s">
        <v>27</v>
      </c>
      <c r="C380" s="119"/>
      <c r="D380" s="119"/>
      <c r="E380" s="119"/>
      <c r="F380" s="119"/>
      <c r="G380" s="119"/>
      <c r="H380" s="17">
        <v>4932.83</v>
      </c>
      <c r="I380" s="233">
        <v>3700</v>
      </c>
      <c r="J380" s="234"/>
      <c r="K380" s="17">
        <v>3700</v>
      </c>
      <c r="L380" s="17">
        <v>3700</v>
      </c>
      <c r="M380" s="233">
        <v>3700</v>
      </c>
      <c r="N380" s="234"/>
    </row>
    <row r="381" spans="1:14" x14ac:dyDescent="0.2">
      <c r="A381" s="16" t="s">
        <v>61</v>
      </c>
      <c r="B381" s="118" t="s">
        <v>62</v>
      </c>
      <c r="C381" s="119"/>
      <c r="D381" s="119"/>
      <c r="E381" s="119"/>
      <c r="F381" s="119"/>
      <c r="G381" s="119"/>
      <c r="H381" s="17">
        <v>4932.83</v>
      </c>
      <c r="I381" s="233">
        <v>3700</v>
      </c>
      <c r="J381" s="234"/>
      <c r="K381" s="17">
        <v>3700</v>
      </c>
      <c r="L381" s="17">
        <v>3700</v>
      </c>
      <c r="M381" s="233">
        <v>3700</v>
      </c>
      <c r="N381" s="234"/>
    </row>
    <row r="382" spans="1:14" x14ac:dyDescent="0.2">
      <c r="A382" s="16" t="s">
        <v>28</v>
      </c>
      <c r="B382" s="118" t="s">
        <v>29</v>
      </c>
      <c r="C382" s="119"/>
      <c r="D382" s="119"/>
      <c r="E382" s="119"/>
      <c r="F382" s="119"/>
      <c r="G382" s="119"/>
      <c r="H382" s="17">
        <v>0</v>
      </c>
      <c r="I382" s="233">
        <v>300</v>
      </c>
      <c r="J382" s="234"/>
      <c r="K382" s="17">
        <v>300</v>
      </c>
      <c r="L382" s="17">
        <v>300</v>
      </c>
      <c r="M382" s="233">
        <v>300</v>
      </c>
      <c r="N382" s="234"/>
    </row>
    <row r="383" spans="1:14" x14ac:dyDescent="0.2">
      <c r="A383" s="16" t="s">
        <v>69</v>
      </c>
      <c r="B383" s="118" t="s">
        <v>70</v>
      </c>
      <c r="C383" s="119"/>
      <c r="D383" s="119"/>
      <c r="E383" s="119"/>
      <c r="F383" s="119"/>
      <c r="G383" s="119"/>
      <c r="H383" s="17">
        <v>0</v>
      </c>
      <c r="I383" s="233">
        <v>300</v>
      </c>
      <c r="J383" s="234"/>
      <c r="K383" s="17">
        <v>300</v>
      </c>
      <c r="L383" s="17">
        <v>300</v>
      </c>
      <c r="M383" s="233">
        <v>300</v>
      </c>
      <c r="N383" s="234"/>
    </row>
    <row r="384" spans="1:14" x14ac:dyDescent="0.2">
      <c r="A384" s="15" t="s">
        <v>94</v>
      </c>
      <c r="B384" s="122" t="s">
        <v>95</v>
      </c>
      <c r="C384" s="119"/>
      <c r="D384" s="119"/>
      <c r="E384" s="119"/>
      <c r="F384" s="119"/>
      <c r="G384" s="119"/>
      <c r="H384" s="44">
        <v>21190.34</v>
      </c>
      <c r="I384" s="235">
        <v>30000</v>
      </c>
      <c r="J384" s="234"/>
      <c r="K384" s="44">
        <v>30000</v>
      </c>
      <c r="L384" s="44">
        <v>30000</v>
      </c>
      <c r="M384" s="235">
        <v>30000</v>
      </c>
      <c r="N384" s="234"/>
    </row>
    <row r="385" spans="1:14" x14ac:dyDescent="0.2">
      <c r="A385" s="16" t="s">
        <v>26</v>
      </c>
      <c r="B385" s="118" t="s">
        <v>27</v>
      </c>
      <c r="C385" s="119"/>
      <c r="D385" s="119"/>
      <c r="E385" s="119"/>
      <c r="F385" s="119"/>
      <c r="G385" s="119"/>
      <c r="H385" s="17">
        <v>19895.89</v>
      </c>
      <c r="I385" s="233">
        <v>22000</v>
      </c>
      <c r="J385" s="234"/>
      <c r="K385" s="17">
        <v>22000</v>
      </c>
      <c r="L385" s="17">
        <v>22000</v>
      </c>
      <c r="M385" s="233">
        <v>22000</v>
      </c>
      <c r="N385" s="234"/>
    </row>
    <row r="386" spans="1:14" x14ac:dyDescent="0.2">
      <c r="A386" s="16" t="s">
        <v>65</v>
      </c>
      <c r="B386" s="118" t="s">
        <v>66</v>
      </c>
      <c r="C386" s="119"/>
      <c r="D386" s="119"/>
      <c r="E386" s="119"/>
      <c r="F386" s="119"/>
      <c r="G386" s="119"/>
      <c r="H386" s="17">
        <v>19895.89</v>
      </c>
      <c r="I386" s="233">
        <v>22000</v>
      </c>
      <c r="J386" s="234"/>
      <c r="K386" s="17">
        <v>22000</v>
      </c>
      <c r="L386" s="17">
        <v>22000</v>
      </c>
      <c r="M386" s="233">
        <v>22000</v>
      </c>
      <c r="N386" s="234"/>
    </row>
    <row r="387" spans="1:14" x14ac:dyDescent="0.2">
      <c r="A387" s="16" t="s">
        <v>28</v>
      </c>
      <c r="B387" s="118" t="s">
        <v>29</v>
      </c>
      <c r="C387" s="119"/>
      <c r="D387" s="119"/>
      <c r="E387" s="119"/>
      <c r="F387" s="119"/>
      <c r="G387" s="119"/>
      <c r="H387" s="17">
        <v>1294.45</v>
      </c>
      <c r="I387" s="233">
        <v>8000</v>
      </c>
      <c r="J387" s="234"/>
      <c r="K387" s="17">
        <v>8000</v>
      </c>
      <c r="L387" s="17">
        <v>8000</v>
      </c>
      <c r="M387" s="233">
        <v>8000</v>
      </c>
      <c r="N387" s="234"/>
    </row>
    <row r="388" spans="1:14" x14ac:dyDescent="0.2">
      <c r="A388" s="16" t="s">
        <v>69</v>
      </c>
      <c r="B388" s="118" t="s">
        <v>70</v>
      </c>
      <c r="C388" s="119"/>
      <c r="D388" s="119"/>
      <c r="E388" s="119"/>
      <c r="F388" s="119"/>
      <c r="G388" s="119"/>
      <c r="H388" s="17">
        <v>1294.45</v>
      </c>
      <c r="I388" s="233">
        <v>8000</v>
      </c>
      <c r="J388" s="234"/>
      <c r="K388" s="17">
        <v>8000</v>
      </c>
      <c r="L388" s="17">
        <v>8000</v>
      </c>
      <c r="M388" s="233">
        <v>8000</v>
      </c>
      <c r="N388" s="234"/>
    </row>
    <row r="389" spans="1:14" ht="38.25" x14ac:dyDescent="0.2">
      <c r="A389" s="39" t="s">
        <v>156</v>
      </c>
      <c r="B389" s="153" t="s">
        <v>157</v>
      </c>
      <c r="C389" s="154"/>
      <c r="D389" s="154"/>
      <c r="E389" s="154"/>
      <c r="F389" s="154"/>
      <c r="G389" s="154"/>
      <c r="H389" s="45">
        <v>596.83000000000004</v>
      </c>
      <c r="I389" s="236">
        <v>0</v>
      </c>
      <c r="J389" s="237"/>
      <c r="K389" s="45">
        <v>0</v>
      </c>
      <c r="L389" s="45">
        <v>0</v>
      </c>
      <c r="M389" s="236">
        <v>0</v>
      </c>
      <c r="N389" s="237"/>
    </row>
    <row r="390" spans="1:14" x14ac:dyDescent="0.2">
      <c r="A390" s="15" t="s">
        <v>80</v>
      </c>
      <c r="B390" s="122" t="s">
        <v>81</v>
      </c>
      <c r="C390" s="119"/>
      <c r="D390" s="119"/>
      <c r="E390" s="119"/>
      <c r="F390" s="119"/>
      <c r="G390" s="119"/>
      <c r="H390" s="44">
        <v>596.83000000000004</v>
      </c>
      <c r="I390" s="235">
        <v>0</v>
      </c>
      <c r="J390" s="234"/>
      <c r="K390" s="44">
        <v>0</v>
      </c>
      <c r="L390" s="44">
        <v>0</v>
      </c>
      <c r="M390" s="235">
        <v>0</v>
      </c>
      <c r="N390" s="234"/>
    </row>
    <row r="391" spans="1:14" x14ac:dyDescent="0.2">
      <c r="A391" s="16" t="s">
        <v>26</v>
      </c>
      <c r="B391" s="118" t="s">
        <v>27</v>
      </c>
      <c r="C391" s="119"/>
      <c r="D391" s="119"/>
      <c r="E391" s="119"/>
      <c r="F391" s="119"/>
      <c r="G391" s="119"/>
      <c r="H391" s="17">
        <v>596.83000000000004</v>
      </c>
      <c r="I391" s="233">
        <v>0</v>
      </c>
      <c r="J391" s="234"/>
      <c r="K391" s="17">
        <v>0</v>
      </c>
      <c r="L391" s="17">
        <v>0</v>
      </c>
      <c r="M391" s="233">
        <v>0</v>
      </c>
      <c r="N391" s="234"/>
    </row>
    <row r="392" spans="1:14" x14ac:dyDescent="0.2">
      <c r="A392" s="16" t="s">
        <v>61</v>
      </c>
      <c r="B392" s="118" t="s">
        <v>62</v>
      </c>
      <c r="C392" s="119"/>
      <c r="D392" s="119"/>
      <c r="E392" s="119"/>
      <c r="F392" s="119"/>
      <c r="G392" s="119"/>
      <c r="H392" s="17">
        <v>596.83000000000004</v>
      </c>
      <c r="I392" s="233">
        <v>0</v>
      </c>
      <c r="J392" s="234"/>
      <c r="K392" s="17">
        <v>0</v>
      </c>
      <c r="L392" s="17">
        <v>0</v>
      </c>
      <c r="M392" s="233">
        <v>0</v>
      </c>
      <c r="N392" s="234"/>
    </row>
    <row r="393" spans="1:14" ht="38.25" x14ac:dyDescent="0.2">
      <c r="A393" s="39" t="s">
        <v>158</v>
      </c>
      <c r="B393" s="153" t="s">
        <v>159</v>
      </c>
      <c r="C393" s="154"/>
      <c r="D393" s="154"/>
      <c r="E393" s="154"/>
      <c r="F393" s="154"/>
      <c r="G393" s="154"/>
      <c r="H393" s="45">
        <v>2336</v>
      </c>
      <c r="I393" s="236">
        <v>4620</v>
      </c>
      <c r="J393" s="237"/>
      <c r="K393" s="45">
        <v>4620</v>
      </c>
      <c r="L393" s="45">
        <v>4620</v>
      </c>
      <c r="M393" s="236">
        <v>4620</v>
      </c>
      <c r="N393" s="237"/>
    </row>
    <row r="394" spans="1:14" x14ac:dyDescent="0.2">
      <c r="A394" s="15" t="s">
        <v>98</v>
      </c>
      <c r="B394" s="122" t="s">
        <v>99</v>
      </c>
      <c r="C394" s="119"/>
      <c r="D394" s="119"/>
      <c r="E394" s="119"/>
      <c r="F394" s="119"/>
      <c r="G394" s="119"/>
      <c r="H394" s="44">
        <v>2336</v>
      </c>
      <c r="I394" s="235">
        <v>4620</v>
      </c>
      <c r="J394" s="234"/>
      <c r="K394" s="44">
        <v>4620</v>
      </c>
      <c r="L394" s="44">
        <v>4620</v>
      </c>
      <c r="M394" s="235">
        <v>4620</v>
      </c>
      <c r="N394" s="234"/>
    </row>
    <row r="395" spans="1:14" x14ac:dyDescent="0.2">
      <c r="A395" s="16" t="s">
        <v>26</v>
      </c>
      <c r="B395" s="118" t="s">
        <v>27</v>
      </c>
      <c r="C395" s="119"/>
      <c r="D395" s="119"/>
      <c r="E395" s="119"/>
      <c r="F395" s="119"/>
      <c r="G395" s="119"/>
      <c r="H395" s="17">
        <v>2336</v>
      </c>
      <c r="I395" s="233">
        <v>4620</v>
      </c>
      <c r="J395" s="234"/>
      <c r="K395" s="17">
        <v>4620</v>
      </c>
      <c r="L395" s="17">
        <v>4620</v>
      </c>
      <c r="M395" s="233">
        <v>4620</v>
      </c>
      <c r="N395" s="234"/>
    </row>
    <row r="396" spans="1:14" x14ac:dyDescent="0.2">
      <c r="A396" s="16" t="s">
        <v>59</v>
      </c>
      <c r="B396" s="118" t="s">
        <v>60</v>
      </c>
      <c r="C396" s="119"/>
      <c r="D396" s="119"/>
      <c r="E396" s="119"/>
      <c r="F396" s="119"/>
      <c r="G396" s="119"/>
      <c r="H396" s="17">
        <v>438.02</v>
      </c>
      <c r="I396" s="233">
        <v>1201.2</v>
      </c>
      <c r="J396" s="234"/>
      <c r="K396" s="17">
        <v>1201.2</v>
      </c>
      <c r="L396" s="17">
        <v>1201.2</v>
      </c>
      <c r="M396" s="233">
        <v>1201.2</v>
      </c>
      <c r="N396" s="234"/>
    </row>
    <row r="397" spans="1:14" x14ac:dyDescent="0.2">
      <c r="A397" s="16" t="s">
        <v>61</v>
      </c>
      <c r="B397" s="118" t="s">
        <v>62</v>
      </c>
      <c r="C397" s="119"/>
      <c r="D397" s="119"/>
      <c r="E397" s="119"/>
      <c r="F397" s="119"/>
      <c r="G397" s="119"/>
      <c r="H397" s="17">
        <v>1897.98</v>
      </c>
      <c r="I397" s="233">
        <v>3418.8</v>
      </c>
      <c r="J397" s="234"/>
      <c r="K397" s="17">
        <v>3418.8</v>
      </c>
      <c r="L397" s="17">
        <v>6418.8</v>
      </c>
      <c r="M397" s="233">
        <v>3418.8</v>
      </c>
      <c r="N397" s="234"/>
    </row>
    <row r="398" spans="1:14" ht="38.25" x14ac:dyDescent="0.2">
      <c r="A398" s="39" t="s">
        <v>160</v>
      </c>
      <c r="B398" s="153" t="s">
        <v>161</v>
      </c>
      <c r="C398" s="154"/>
      <c r="D398" s="154"/>
      <c r="E398" s="154"/>
      <c r="F398" s="154"/>
      <c r="G398" s="154"/>
      <c r="H398" s="45">
        <v>5083.04</v>
      </c>
      <c r="I398" s="236">
        <v>7040.73</v>
      </c>
      <c r="J398" s="237"/>
      <c r="K398" s="45">
        <v>4842</v>
      </c>
      <c r="L398" s="45">
        <v>4842</v>
      </c>
      <c r="M398" s="236">
        <v>4842</v>
      </c>
      <c r="N398" s="237"/>
    </row>
    <row r="399" spans="1:14" x14ac:dyDescent="0.2">
      <c r="A399" s="15" t="s">
        <v>94</v>
      </c>
      <c r="B399" s="122" t="s">
        <v>95</v>
      </c>
      <c r="C399" s="119"/>
      <c r="D399" s="119"/>
      <c r="E399" s="119"/>
      <c r="F399" s="119"/>
      <c r="G399" s="119"/>
      <c r="H399" s="44">
        <v>883.04</v>
      </c>
      <c r="I399" s="235">
        <v>2840.73</v>
      </c>
      <c r="J399" s="234"/>
      <c r="K399" s="44">
        <v>642</v>
      </c>
      <c r="L399" s="44">
        <v>642</v>
      </c>
      <c r="M399" s="235">
        <v>642</v>
      </c>
      <c r="N399" s="234"/>
    </row>
    <row r="400" spans="1:14" x14ac:dyDescent="0.2">
      <c r="A400" s="16" t="s">
        <v>26</v>
      </c>
      <c r="B400" s="118" t="s">
        <v>27</v>
      </c>
      <c r="C400" s="119"/>
      <c r="D400" s="119"/>
      <c r="E400" s="119"/>
      <c r="F400" s="119"/>
      <c r="G400" s="119"/>
      <c r="H400" s="17">
        <v>690.43</v>
      </c>
      <c r="I400" s="233">
        <v>2470.73</v>
      </c>
      <c r="J400" s="234"/>
      <c r="K400" s="17">
        <v>642</v>
      </c>
      <c r="L400" s="17">
        <v>642</v>
      </c>
      <c r="M400" s="233">
        <v>642</v>
      </c>
      <c r="N400" s="234"/>
    </row>
    <row r="401" spans="1:14" x14ac:dyDescent="0.2">
      <c r="A401" s="16" t="s">
        <v>61</v>
      </c>
      <c r="B401" s="118" t="s">
        <v>62</v>
      </c>
      <c r="C401" s="119"/>
      <c r="D401" s="119"/>
      <c r="E401" s="119"/>
      <c r="F401" s="119"/>
      <c r="G401" s="119"/>
      <c r="H401" s="17">
        <v>690.43</v>
      </c>
      <c r="I401" s="233">
        <v>2470.73</v>
      </c>
      <c r="J401" s="234"/>
      <c r="K401" s="17">
        <v>642</v>
      </c>
      <c r="L401" s="17">
        <v>642</v>
      </c>
      <c r="M401" s="233">
        <v>642</v>
      </c>
      <c r="N401" s="234"/>
    </row>
    <row r="402" spans="1:14" x14ac:dyDescent="0.2">
      <c r="A402" s="16" t="s">
        <v>28</v>
      </c>
      <c r="B402" s="118" t="s">
        <v>29</v>
      </c>
      <c r="C402" s="119"/>
      <c r="D402" s="119"/>
      <c r="E402" s="119"/>
      <c r="F402" s="119"/>
      <c r="G402" s="119"/>
      <c r="H402" s="17">
        <v>192.61</v>
      </c>
      <c r="I402" s="233">
        <v>370</v>
      </c>
      <c r="J402" s="234"/>
      <c r="K402" s="17">
        <v>0</v>
      </c>
      <c r="L402" s="17">
        <v>0</v>
      </c>
      <c r="M402" s="233">
        <v>0</v>
      </c>
      <c r="N402" s="234"/>
    </row>
    <row r="403" spans="1:14" x14ac:dyDescent="0.2">
      <c r="A403" s="16" t="s">
        <v>69</v>
      </c>
      <c r="B403" s="118" t="s">
        <v>70</v>
      </c>
      <c r="C403" s="119"/>
      <c r="D403" s="119"/>
      <c r="E403" s="119"/>
      <c r="F403" s="119"/>
      <c r="G403" s="119"/>
      <c r="H403" s="17">
        <v>192.61</v>
      </c>
      <c r="I403" s="233">
        <v>370</v>
      </c>
      <c r="J403" s="234"/>
      <c r="K403" s="17">
        <v>0</v>
      </c>
      <c r="L403" s="17">
        <v>0</v>
      </c>
      <c r="M403" s="233">
        <v>0</v>
      </c>
      <c r="N403" s="234"/>
    </row>
    <row r="404" spans="1:14" x14ac:dyDescent="0.2">
      <c r="A404" s="15" t="s">
        <v>96</v>
      </c>
      <c r="B404" s="122" t="s">
        <v>97</v>
      </c>
      <c r="C404" s="119"/>
      <c r="D404" s="119"/>
      <c r="E404" s="119"/>
      <c r="F404" s="119"/>
      <c r="G404" s="119"/>
      <c r="H404" s="44">
        <v>4200</v>
      </c>
      <c r="I404" s="235">
        <v>4200</v>
      </c>
      <c r="J404" s="234"/>
      <c r="K404" s="44">
        <v>4200</v>
      </c>
      <c r="L404" s="44">
        <v>4200</v>
      </c>
      <c r="M404" s="235">
        <v>4200</v>
      </c>
      <c r="N404" s="234"/>
    </row>
    <row r="405" spans="1:14" x14ac:dyDescent="0.2">
      <c r="A405" s="16" t="s">
        <v>26</v>
      </c>
      <c r="B405" s="118" t="s">
        <v>27</v>
      </c>
      <c r="C405" s="119"/>
      <c r="D405" s="119"/>
      <c r="E405" s="119"/>
      <c r="F405" s="119"/>
      <c r="G405" s="119"/>
      <c r="H405" s="17">
        <v>4200</v>
      </c>
      <c r="I405" s="233">
        <v>4200</v>
      </c>
      <c r="J405" s="234"/>
      <c r="K405" s="17">
        <v>4200</v>
      </c>
      <c r="L405" s="17">
        <v>4200</v>
      </c>
      <c r="M405" s="233">
        <v>4200</v>
      </c>
      <c r="N405" s="234"/>
    </row>
    <row r="406" spans="1:14" x14ac:dyDescent="0.2">
      <c r="A406" s="16" t="s">
        <v>61</v>
      </c>
      <c r="B406" s="118" t="s">
        <v>62</v>
      </c>
      <c r="C406" s="119"/>
      <c r="D406" s="119"/>
      <c r="E406" s="119"/>
      <c r="F406" s="119"/>
      <c r="G406" s="119"/>
      <c r="H406" s="17">
        <v>4200</v>
      </c>
      <c r="I406" s="233">
        <v>4200</v>
      </c>
      <c r="J406" s="234"/>
      <c r="K406" s="17">
        <v>4200</v>
      </c>
      <c r="L406" s="17">
        <v>4200</v>
      </c>
      <c r="M406" s="233">
        <v>4200</v>
      </c>
      <c r="N406" s="234"/>
    </row>
    <row r="407" spans="1:14" ht="38.25" x14ac:dyDescent="0.2">
      <c r="A407" s="39" t="s">
        <v>162</v>
      </c>
      <c r="B407" s="153" t="s">
        <v>163</v>
      </c>
      <c r="C407" s="154"/>
      <c r="D407" s="154"/>
      <c r="E407" s="154"/>
      <c r="F407" s="154"/>
      <c r="G407" s="154"/>
      <c r="H407" s="45">
        <v>2026.05</v>
      </c>
      <c r="I407" s="236">
        <v>1500</v>
      </c>
      <c r="J407" s="237"/>
      <c r="K407" s="45">
        <v>1500</v>
      </c>
      <c r="L407" s="45">
        <v>1500</v>
      </c>
      <c r="M407" s="236">
        <v>1500</v>
      </c>
      <c r="N407" s="237"/>
    </row>
    <row r="408" spans="1:14" x14ac:dyDescent="0.2">
      <c r="A408" s="15" t="s">
        <v>94</v>
      </c>
      <c r="B408" s="122" t="s">
        <v>95</v>
      </c>
      <c r="C408" s="119"/>
      <c r="D408" s="119"/>
      <c r="E408" s="119"/>
      <c r="F408" s="119"/>
      <c r="G408" s="119"/>
      <c r="H408" s="44">
        <v>2026.05</v>
      </c>
      <c r="I408" s="235">
        <v>1500</v>
      </c>
      <c r="J408" s="234"/>
      <c r="K408" s="44">
        <v>1500</v>
      </c>
      <c r="L408" s="44">
        <v>1500</v>
      </c>
      <c r="M408" s="235">
        <v>1500</v>
      </c>
      <c r="N408" s="234"/>
    </row>
    <row r="409" spans="1:14" x14ac:dyDescent="0.2">
      <c r="A409" s="16" t="s">
        <v>26</v>
      </c>
      <c r="B409" s="118" t="s">
        <v>27</v>
      </c>
      <c r="C409" s="119"/>
      <c r="D409" s="119"/>
      <c r="E409" s="119"/>
      <c r="F409" s="119"/>
      <c r="G409" s="119"/>
      <c r="H409" s="17">
        <v>2026.05</v>
      </c>
      <c r="I409" s="233">
        <v>1500</v>
      </c>
      <c r="J409" s="234"/>
      <c r="K409" s="17">
        <v>1500</v>
      </c>
      <c r="L409" s="17">
        <v>1500</v>
      </c>
      <c r="M409" s="233">
        <v>1500</v>
      </c>
      <c r="N409" s="234"/>
    </row>
    <row r="410" spans="1:14" x14ac:dyDescent="0.2">
      <c r="A410" s="16" t="s">
        <v>65</v>
      </c>
      <c r="B410" s="118" t="s">
        <v>66</v>
      </c>
      <c r="C410" s="119"/>
      <c r="D410" s="119"/>
      <c r="E410" s="119"/>
      <c r="F410" s="119"/>
      <c r="G410" s="119"/>
      <c r="H410" s="17">
        <v>2026.05</v>
      </c>
      <c r="I410" s="233">
        <v>1500</v>
      </c>
      <c r="J410" s="234"/>
      <c r="K410" s="17">
        <v>1500</v>
      </c>
      <c r="L410" s="17">
        <v>1500</v>
      </c>
      <c r="M410" s="233">
        <v>1500</v>
      </c>
      <c r="N410" s="234"/>
    </row>
    <row r="411" spans="1:14" ht="38.25" x14ac:dyDescent="0.2">
      <c r="A411" s="39" t="s">
        <v>164</v>
      </c>
      <c r="B411" s="153" t="s">
        <v>165</v>
      </c>
      <c r="C411" s="154"/>
      <c r="D411" s="154"/>
      <c r="E411" s="154"/>
      <c r="F411" s="154"/>
      <c r="G411" s="154"/>
      <c r="H411" s="45">
        <v>16441.16</v>
      </c>
      <c r="I411" s="236">
        <v>7500</v>
      </c>
      <c r="J411" s="237"/>
      <c r="K411" s="45">
        <v>7500</v>
      </c>
      <c r="L411" s="45">
        <v>7500</v>
      </c>
      <c r="M411" s="236">
        <v>7500</v>
      </c>
      <c r="N411" s="237"/>
    </row>
    <row r="412" spans="1:14" x14ac:dyDescent="0.2">
      <c r="A412" s="15" t="s">
        <v>84</v>
      </c>
      <c r="B412" s="122" t="s">
        <v>85</v>
      </c>
      <c r="C412" s="119"/>
      <c r="D412" s="119"/>
      <c r="E412" s="119"/>
      <c r="F412" s="119"/>
      <c r="G412" s="119"/>
      <c r="H412" s="44">
        <v>16441.16</v>
      </c>
      <c r="I412" s="235">
        <v>7500</v>
      </c>
      <c r="J412" s="234"/>
      <c r="K412" s="44">
        <v>7500</v>
      </c>
      <c r="L412" s="44">
        <v>7500</v>
      </c>
      <c r="M412" s="235">
        <v>7500</v>
      </c>
      <c r="N412" s="234"/>
    </row>
    <row r="413" spans="1:14" x14ac:dyDescent="0.2">
      <c r="A413" s="16" t="s">
        <v>26</v>
      </c>
      <c r="B413" s="118" t="s">
        <v>27</v>
      </c>
      <c r="C413" s="119"/>
      <c r="D413" s="119"/>
      <c r="E413" s="119"/>
      <c r="F413" s="119"/>
      <c r="G413" s="119"/>
      <c r="H413" s="17">
        <v>16441.16</v>
      </c>
      <c r="I413" s="233">
        <v>7500</v>
      </c>
      <c r="J413" s="234"/>
      <c r="K413" s="17">
        <v>7500</v>
      </c>
      <c r="L413" s="17">
        <v>7500</v>
      </c>
      <c r="M413" s="233">
        <v>7500</v>
      </c>
      <c r="N413" s="234"/>
    </row>
    <row r="414" spans="1:14" x14ac:dyDescent="0.2">
      <c r="A414" s="16" t="s">
        <v>61</v>
      </c>
      <c r="B414" s="118" t="s">
        <v>62</v>
      </c>
      <c r="C414" s="119"/>
      <c r="D414" s="119"/>
      <c r="E414" s="119"/>
      <c r="F414" s="119"/>
      <c r="G414" s="119"/>
      <c r="H414" s="17">
        <v>16441.16</v>
      </c>
      <c r="I414" s="233">
        <v>7500</v>
      </c>
      <c r="J414" s="234"/>
      <c r="K414" s="17">
        <v>7500</v>
      </c>
      <c r="L414" s="17">
        <v>7500</v>
      </c>
      <c r="M414" s="233">
        <v>7500</v>
      </c>
      <c r="N414" s="234"/>
    </row>
    <row r="415" spans="1:14" ht="38.25" x14ac:dyDescent="0.2">
      <c r="A415" s="39" t="s">
        <v>166</v>
      </c>
      <c r="B415" s="153" t="s">
        <v>167</v>
      </c>
      <c r="C415" s="154"/>
      <c r="D415" s="154"/>
      <c r="E415" s="154"/>
      <c r="F415" s="154"/>
      <c r="G415" s="154"/>
      <c r="H415" s="45">
        <v>0</v>
      </c>
      <c r="I415" s="236">
        <v>900</v>
      </c>
      <c r="J415" s="237"/>
      <c r="K415" s="45">
        <v>900</v>
      </c>
      <c r="L415" s="45">
        <v>900</v>
      </c>
      <c r="M415" s="236">
        <v>900</v>
      </c>
      <c r="N415" s="237"/>
    </row>
    <row r="416" spans="1:14" x14ac:dyDescent="0.2">
      <c r="A416" s="15" t="s">
        <v>80</v>
      </c>
      <c r="B416" s="122" t="s">
        <v>81</v>
      </c>
      <c r="C416" s="119"/>
      <c r="D416" s="119"/>
      <c r="E416" s="119"/>
      <c r="F416" s="119"/>
      <c r="G416" s="119"/>
      <c r="H416" s="44">
        <v>0</v>
      </c>
      <c r="I416" s="235">
        <v>900</v>
      </c>
      <c r="J416" s="234"/>
      <c r="K416" s="44">
        <v>900</v>
      </c>
      <c r="L416" s="44">
        <v>900</v>
      </c>
      <c r="M416" s="235">
        <v>900</v>
      </c>
      <c r="N416" s="234"/>
    </row>
    <row r="417" spans="1:14" x14ac:dyDescent="0.2">
      <c r="A417" s="16" t="s">
        <v>26</v>
      </c>
      <c r="B417" s="118" t="s">
        <v>27</v>
      </c>
      <c r="C417" s="119"/>
      <c r="D417" s="119"/>
      <c r="E417" s="119"/>
      <c r="F417" s="119"/>
      <c r="G417" s="119"/>
      <c r="H417" s="17">
        <v>0</v>
      </c>
      <c r="I417" s="233">
        <v>900</v>
      </c>
      <c r="J417" s="234"/>
      <c r="K417" s="17">
        <v>900</v>
      </c>
      <c r="L417" s="17">
        <v>900</v>
      </c>
      <c r="M417" s="233">
        <v>900</v>
      </c>
      <c r="N417" s="234"/>
    </row>
    <row r="418" spans="1:14" x14ac:dyDescent="0.2">
      <c r="A418" s="16" t="s">
        <v>61</v>
      </c>
      <c r="B418" s="118" t="s">
        <v>62</v>
      </c>
      <c r="C418" s="119"/>
      <c r="D418" s="119"/>
      <c r="E418" s="119"/>
      <c r="F418" s="119"/>
      <c r="G418" s="119"/>
      <c r="H418" s="17">
        <v>0</v>
      </c>
      <c r="I418" s="233">
        <v>900</v>
      </c>
      <c r="J418" s="234"/>
      <c r="K418" s="17">
        <v>900</v>
      </c>
      <c r="L418" s="17">
        <v>900</v>
      </c>
      <c r="M418" s="233">
        <v>900</v>
      </c>
      <c r="N418" s="234"/>
    </row>
    <row r="419" spans="1:14" ht="38.25" x14ac:dyDescent="0.2">
      <c r="A419" s="39" t="s">
        <v>168</v>
      </c>
      <c r="B419" s="153" t="s">
        <v>169</v>
      </c>
      <c r="C419" s="154"/>
      <c r="D419" s="154"/>
      <c r="E419" s="154"/>
      <c r="F419" s="154"/>
      <c r="G419" s="154"/>
      <c r="H419" s="45">
        <v>330</v>
      </c>
      <c r="I419" s="236">
        <v>900</v>
      </c>
      <c r="J419" s="237"/>
      <c r="K419" s="45">
        <v>800</v>
      </c>
      <c r="L419" s="45">
        <v>800</v>
      </c>
      <c r="M419" s="236">
        <v>800</v>
      </c>
      <c r="N419" s="237"/>
    </row>
    <row r="420" spans="1:14" x14ac:dyDescent="0.2">
      <c r="A420" s="15" t="s">
        <v>96</v>
      </c>
      <c r="B420" s="122" t="s">
        <v>97</v>
      </c>
      <c r="C420" s="119"/>
      <c r="D420" s="119"/>
      <c r="E420" s="119"/>
      <c r="F420" s="119"/>
      <c r="G420" s="119"/>
      <c r="H420" s="44">
        <v>330</v>
      </c>
      <c r="I420" s="235">
        <v>900</v>
      </c>
      <c r="J420" s="234"/>
      <c r="K420" s="44">
        <v>800</v>
      </c>
      <c r="L420" s="44">
        <v>800</v>
      </c>
      <c r="M420" s="235">
        <v>800</v>
      </c>
      <c r="N420" s="234"/>
    </row>
    <row r="421" spans="1:14" x14ac:dyDescent="0.2">
      <c r="A421" s="16" t="s">
        <v>26</v>
      </c>
      <c r="B421" s="118" t="s">
        <v>27</v>
      </c>
      <c r="C421" s="119"/>
      <c r="D421" s="119"/>
      <c r="E421" s="119"/>
      <c r="F421" s="119"/>
      <c r="G421" s="119"/>
      <c r="H421" s="17">
        <v>330</v>
      </c>
      <c r="I421" s="233">
        <v>900</v>
      </c>
      <c r="J421" s="234"/>
      <c r="K421" s="17">
        <v>800</v>
      </c>
      <c r="L421" s="17">
        <v>800</v>
      </c>
      <c r="M421" s="233">
        <v>800</v>
      </c>
      <c r="N421" s="234"/>
    </row>
    <row r="422" spans="1:14" x14ac:dyDescent="0.2">
      <c r="A422" s="16" t="s">
        <v>61</v>
      </c>
      <c r="B422" s="118" t="s">
        <v>62</v>
      </c>
      <c r="C422" s="119"/>
      <c r="D422" s="119"/>
      <c r="E422" s="119"/>
      <c r="F422" s="119"/>
      <c r="G422" s="119"/>
      <c r="H422" s="17">
        <v>330</v>
      </c>
      <c r="I422" s="233">
        <v>900</v>
      </c>
      <c r="J422" s="234"/>
      <c r="K422" s="17">
        <v>800</v>
      </c>
      <c r="L422" s="17">
        <v>800</v>
      </c>
      <c r="M422" s="233">
        <v>800</v>
      </c>
      <c r="N422" s="234"/>
    </row>
    <row r="423" spans="1:14" ht="38.25" x14ac:dyDescent="0.2">
      <c r="A423" s="39" t="s">
        <v>170</v>
      </c>
      <c r="B423" s="153" t="s">
        <v>171</v>
      </c>
      <c r="C423" s="154"/>
      <c r="D423" s="154"/>
      <c r="E423" s="154"/>
      <c r="F423" s="154"/>
      <c r="G423" s="154"/>
      <c r="H423" s="45">
        <v>929.06</v>
      </c>
      <c r="I423" s="236">
        <v>1300</v>
      </c>
      <c r="J423" s="237"/>
      <c r="K423" s="45">
        <v>1300</v>
      </c>
      <c r="L423" s="45">
        <v>1300</v>
      </c>
      <c r="M423" s="236">
        <v>1300</v>
      </c>
      <c r="N423" s="237"/>
    </row>
    <row r="424" spans="1:14" x14ac:dyDescent="0.2">
      <c r="A424" s="15" t="s">
        <v>76</v>
      </c>
      <c r="B424" s="122" t="s">
        <v>77</v>
      </c>
      <c r="C424" s="119"/>
      <c r="D424" s="119"/>
      <c r="E424" s="119"/>
      <c r="F424" s="119"/>
      <c r="G424" s="119"/>
      <c r="H424" s="44">
        <v>929.06</v>
      </c>
      <c r="I424" s="235">
        <v>1300</v>
      </c>
      <c r="J424" s="234"/>
      <c r="K424" s="44">
        <v>1300</v>
      </c>
      <c r="L424" s="44">
        <v>1300</v>
      </c>
      <c r="M424" s="235">
        <v>1300</v>
      </c>
      <c r="N424" s="234"/>
    </row>
    <row r="425" spans="1:14" x14ac:dyDescent="0.2">
      <c r="A425" s="16" t="s">
        <v>26</v>
      </c>
      <c r="B425" s="118" t="s">
        <v>27</v>
      </c>
      <c r="C425" s="119"/>
      <c r="D425" s="119"/>
      <c r="E425" s="119"/>
      <c r="F425" s="119"/>
      <c r="G425" s="119"/>
      <c r="H425" s="17">
        <v>929.06</v>
      </c>
      <c r="I425" s="233">
        <v>1300</v>
      </c>
      <c r="J425" s="234"/>
      <c r="K425" s="17">
        <v>1300</v>
      </c>
      <c r="L425" s="17">
        <v>1300</v>
      </c>
      <c r="M425" s="233">
        <v>1300</v>
      </c>
      <c r="N425" s="234"/>
    </row>
    <row r="426" spans="1:14" x14ac:dyDescent="0.2">
      <c r="A426" s="16" t="s">
        <v>61</v>
      </c>
      <c r="B426" s="118" t="s">
        <v>62</v>
      </c>
      <c r="C426" s="119"/>
      <c r="D426" s="119"/>
      <c r="E426" s="119"/>
      <c r="F426" s="119"/>
      <c r="G426" s="119"/>
      <c r="H426" s="17">
        <v>929.06</v>
      </c>
      <c r="I426" s="233">
        <v>1300</v>
      </c>
      <c r="J426" s="234"/>
      <c r="K426" s="17">
        <v>1300</v>
      </c>
      <c r="L426" s="17">
        <v>1300</v>
      </c>
      <c r="M426" s="233">
        <v>1300</v>
      </c>
      <c r="N426" s="234"/>
    </row>
    <row r="427" spans="1:14" x14ac:dyDescent="0.2">
      <c r="A427" s="16" t="s">
        <v>28</v>
      </c>
      <c r="B427" s="118" t="s">
        <v>29</v>
      </c>
      <c r="C427" s="119"/>
      <c r="D427" s="119"/>
      <c r="E427" s="119"/>
      <c r="F427" s="119"/>
      <c r="G427" s="119"/>
      <c r="H427" s="17">
        <v>0</v>
      </c>
      <c r="I427" s="233">
        <v>0</v>
      </c>
      <c r="J427" s="234"/>
      <c r="K427" s="17">
        <v>0</v>
      </c>
      <c r="L427" s="17">
        <v>0</v>
      </c>
      <c r="M427" s="233">
        <v>0</v>
      </c>
      <c r="N427" s="234"/>
    </row>
    <row r="428" spans="1:14" x14ac:dyDescent="0.2">
      <c r="A428" s="16" t="s">
        <v>69</v>
      </c>
      <c r="B428" s="118" t="s">
        <v>70</v>
      </c>
      <c r="C428" s="119"/>
      <c r="D428" s="119"/>
      <c r="E428" s="119"/>
      <c r="F428" s="119"/>
      <c r="G428" s="119"/>
      <c r="H428" s="17">
        <v>0</v>
      </c>
      <c r="I428" s="233">
        <v>0</v>
      </c>
      <c r="J428" s="234"/>
      <c r="K428" s="17">
        <v>0</v>
      </c>
      <c r="L428" s="17">
        <v>0</v>
      </c>
      <c r="M428" s="233">
        <v>0</v>
      </c>
      <c r="N428" s="234"/>
    </row>
    <row r="429" spans="1:14" ht="38.25" x14ac:dyDescent="0.2">
      <c r="A429" s="39" t="s">
        <v>172</v>
      </c>
      <c r="B429" s="153" t="s">
        <v>173</v>
      </c>
      <c r="C429" s="154"/>
      <c r="D429" s="154"/>
      <c r="E429" s="154"/>
      <c r="F429" s="154"/>
      <c r="G429" s="154"/>
      <c r="H429" s="45">
        <v>0</v>
      </c>
      <c r="I429" s="236">
        <v>0</v>
      </c>
      <c r="J429" s="237"/>
      <c r="K429" s="45">
        <v>0</v>
      </c>
      <c r="L429" s="45">
        <v>0</v>
      </c>
      <c r="M429" s="236">
        <v>0</v>
      </c>
      <c r="N429" s="237"/>
    </row>
    <row r="430" spans="1:14" x14ac:dyDescent="0.2">
      <c r="A430" s="15" t="s">
        <v>108</v>
      </c>
      <c r="B430" s="122" t="s">
        <v>109</v>
      </c>
      <c r="C430" s="119"/>
      <c r="D430" s="119"/>
      <c r="E430" s="119"/>
      <c r="F430" s="119"/>
      <c r="G430" s="119"/>
      <c r="H430" s="44">
        <v>0</v>
      </c>
      <c r="I430" s="235">
        <v>0</v>
      </c>
      <c r="J430" s="234"/>
      <c r="K430" s="44">
        <v>0</v>
      </c>
      <c r="L430" s="44">
        <v>0</v>
      </c>
      <c r="M430" s="235">
        <v>0</v>
      </c>
      <c r="N430" s="234"/>
    </row>
    <row r="431" spans="1:14" x14ac:dyDescent="0.2">
      <c r="A431" s="16" t="s">
        <v>26</v>
      </c>
      <c r="B431" s="118" t="s">
        <v>27</v>
      </c>
      <c r="C431" s="119"/>
      <c r="D431" s="119"/>
      <c r="E431" s="119"/>
      <c r="F431" s="119"/>
      <c r="G431" s="119"/>
      <c r="H431" s="17">
        <v>0</v>
      </c>
      <c r="I431" s="233">
        <v>0</v>
      </c>
      <c r="J431" s="234"/>
      <c r="K431" s="17">
        <v>0</v>
      </c>
      <c r="L431" s="17">
        <v>0</v>
      </c>
      <c r="M431" s="233">
        <v>0</v>
      </c>
      <c r="N431" s="234"/>
    </row>
    <row r="432" spans="1:14" x14ac:dyDescent="0.2">
      <c r="A432" s="16" t="s">
        <v>61</v>
      </c>
      <c r="B432" s="118" t="s">
        <v>62</v>
      </c>
      <c r="C432" s="119"/>
      <c r="D432" s="119"/>
      <c r="E432" s="119"/>
      <c r="F432" s="119"/>
      <c r="G432" s="119"/>
      <c r="H432" s="17">
        <v>0</v>
      </c>
      <c r="I432" s="233">
        <v>0</v>
      </c>
      <c r="J432" s="234"/>
      <c r="K432" s="17">
        <v>0</v>
      </c>
      <c r="L432" s="17">
        <v>0</v>
      </c>
      <c r="M432" s="233">
        <v>0</v>
      </c>
      <c r="N432" s="234"/>
    </row>
    <row r="433" spans="1:14" ht="38.25" x14ac:dyDescent="0.2">
      <c r="A433" s="39" t="s">
        <v>174</v>
      </c>
      <c r="B433" s="153" t="s">
        <v>175</v>
      </c>
      <c r="C433" s="154"/>
      <c r="D433" s="154"/>
      <c r="E433" s="154"/>
      <c r="F433" s="154"/>
      <c r="G433" s="154"/>
      <c r="H433" s="45">
        <v>5089.97</v>
      </c>
      <c r="I433" s="236">
        <v>6000</v>
      </c>
      <c r="J433" s="237"/>
      <c r="K433" s="45">
        <v>6000</v>
      </c>
      <c r="L433" s="45">
        <v>6000</v>
      </c>
      <c r="M433" s="236">
        <v>6000</v>
      </c>
      <c r="N433" s="237"/>
    </row>
    <row r="434" spans="1:14" x14ac:dyDescent="0.2">
      <c r="A434" s="15" t="s">
        <v>94</v>
      </c>
      <c r="B434" s="122" t="s">
        <v>95</v>
      </c>
      <c r="C434" s="119"/>
      <c r="D434" s="119"/>
      <c r="E434" s="119"/>
      <c r="F434" s="119"/>
      <c r="G434" s="119"/>
      <c r="H434" s="44">
        <v>5089.97</v>
      </c>
      <c r="I434" s="235">
        <v>6000</v>
      </c>
      <c r="J434" s="234"/>
      <c r="K434" s="44">
        <v>6000</v>
      </c>
      <c r="L434" s="44">
        <v>6000</v>
      </c>
      <c r="M434" s="235">
        <v>6000</v>
      </c>
      <c r="N434" s="234"/>
    </row>
    <row r="435" spans="1:14" x14ac:dyDescent="0.2">
      <c r="A435" s="16" t="s">
        <v>26</v>
      </c>
      <c r="B435" s="118" t="s">
        <v>27</v>
      </c>
      <c r="C435" s="119"/>
      <c r="D435" s="119"/>
      <c r="E435" s="119"/>
      <c r="F435" s="119"/>
      <c r="G435" s="119"/>
      <c r="H435" s="17">
        <v>5089.97</v>
      </c>
      <c r="I435" s="233">
        <v>6000</v>
      </c>
      <c r="J435" s="234"/>
      <c r="K435" s="17">
        <v>6000</v>
      </c>
      <c r="L435" s="17">
        <v>6000</v>
      </c>
      <c r="M435" s="233">
        <v>6000</v>
      </c>
      <c r="N435" s="234"/>
    </row>
    <row r="436" spans="1:14" x14ac:dyDescent="0.2">
      <c r="A436" s="16" t="s">
        <v>61</v>
      </c>
      <c r="B436" s="118" t="s">
        <v>62</v>
      </c>
      <c r="C436" s="119"/>
      <c r="D436" s="119"/>
      <c r="E436" s="119"/>
      <c r="F436" s="119"/>
      <c r="G436" s="119"/>
      <c r="H436" s="17">
        <v>5089.97</v>
      </c>
      <c r="I436" s="233">
        <v>6000</v>
      </c>
      <c r="J436" s="234"/>
      <c r="K436" s="17">
        <v>6000</v>
      </c>
      <c r="L436" s="17">
        <v>6000</v>
      </c>
      <c r="M436" s="233">
        <v>6000</v>
      </c>
      <c r="N436" s="234"/>
    </row>
    <row r="437" spans="1:14" ht="25.5" customHeight="1" x14ac:dyDescent="0.2">
      <c r="A437" s="40" t="s">
        <v>176</v>
      </c>
      <c r="B437" s="157" t="s">
        <v>141</v>
      </c>
      <c r="C437" s="158"/>
      <c r="D437" s="158"/>
      <c r="E437" s="158"/>
      <c r="F437" s="158"/>
      <c r="G437" s="158"/>
      <c r="H437" s="46">
        <f>H438+H442+H446+H450+H454</f>
        <v>105926.05</v>
      </c>
      <c r="I437" s="238">
        <f>I438+I442+I446+I450+I454</f>
        <v>105165.59</v>
      </c>
      <c r="J437" s="239"/>
      <c r="K437" s="46">
        <f>K438+K442+K446+K450+K454+K458</f>
        <v>107059.08</v>
      </c>
      <c r="L437" s="46">
        <f>L438+L442+L446+L450+L454+L458</f>
        <v>107059.08</v>
      </c>
      <c r="M437" s="238">
        <f>M438+M442+M446+M450+M454+M458</f>
        <v>107059.08</v>
      </c>
      <c r="N437" s="239"/>
    </row>
    <row r="438" spans="1:14" ht="38.25" x14ac:dyDescent="0.2">
      <c r="A438" s="39" t="s">
        <v>177</v>
      </c>
      <c r="B438" s="153" t="s">
        <v>178</v>
      </c>
      <c r="C438" s="154"/>
      <c r="D438" s="154"/>
      <c r="E438" s="154"/>
      <c r="F438" s="154"/>
      <c r="G438" s="154"/>
      <c r="H438" s="45">
        <v>2468.6999999999998</v>
      </c>
      <c r="I438" s="236">
        <v>2884</v>
      </c>
      <c r="J438" s="237"/>
      <c r="K438" s="45">
        <v>3504.6</v>
      </c>
      <c r="L438" s="45">
        <v>3504.6</v>
      </c>
      <c r="M438" s="236">
        <v>3504.6</v>
      </c>
      <c r="N438" s="237"/>
    </row>
    <row r="439" spans="1:14" x14ac:dyDescent="0.2">
      <c r="A439" s="15" t="s">
        <v>76</v>
      </c>
      <c r="B439" s="122" t="s">
        <v>77</v>
      </c>
      <c r="C439" s="119"/>
      <c r="D439" s="119"/>
      <c r="E439" s="119"/>
      <c r="F439" s="119"/>
      <c r="G439" s="119"/>
      <c r="H439" s="44">
        <v>2468.6999999999998</v>
      </c>
      <c r="I439" s="235">
        <v>2884</v>
      </c>
      <c r="J439" s="234"/>
      <c r="K439" s="44">
        <v>3504.6</v>
      </c>
      <c r="L439" s="44">
        <v>3504.6</v>
      </c>
      <c r="M439" s="235">
        <v>3504.6</v>
      </c>
      <c r="N439" s="234"/>
    </row>
    <row r="440" spans="1:14" x14ac:dyDescent="0.2">
      <c r="A440" s="16" t="s">
        <v>26</v>
      </c>
      <c r="B440" s="118" t="s">
        <v>27</v>
      </c>
      <c r="C440" s="119"/>
      <c r="D440" s="119"/>
      <c r="E440" s="119"/>
      <c r="F440" s="119"/>
      <c r="G440" s="119"/>
      <c r="H440" s="17">
        <v>2468.6999999999998</v>
      </c>
      <c r="I440" s="233">
        <v>2884</v>
      </c>
      <c r="J440" s="234"/>
      <c r="K440" s="17">
        <v>3504.6</v>
      </c>
      <c r="L440" s="17">
        <v>3504.6</v>
      </c>
      <c r="M440" s="233">
        <v>3504.6</v>
      </c>
      <c r="N440" s="234"/>
    </row>
    <row r="441" spans="1:14" x14ac:dyDescent="0.2">
      <c r="A441" s="16" t="s">
        <v>59</v>
      </c>
      <c r="B441" s="118" t="s">
        <v>60</v>
      </c>
      <c r="C441" s="119"/>
      <c r="D441" s="119"/>
      <c r="E441" s="119"/>
      <c r="F441" s="119"/>
      <c r="G441" s="119"/>
      <c r="H441" s="17">
        <v>2468.6999999999998</v>
      </c>
      <c r="I441" s="233">
        <v>2884</v>
      </c>
      <c r="J441" s="234"/>
      <c r="K441" s="17">
        <v>3504.6</v>
      </c>
      <c r="L441" s="17">
        <v>3504.6</v>
      </c>
      <c r="M441" s="233">
        <v>3504.6</v>
      </c>
      <c r="N441" s="234"/>
    </row>
    <row r="442" spans="1:14" ht="38.25" x14ac:dyDescent="0.2">
      <c r="A442" s="39" t="s">
        <v>179</v>
      </c>
      <c r="B442" s="153" t="s">
        <v>180</v>
      </c>
      <c r="C442" s="154"/>
      <c r="D442" s="154"/>
      <c r="E442" s="154"/>
      <c r="F442" s="154"/>
      <c r="G442" s="154"/>
      <c r="H442" s="45">
        <v>232</v>
      </c>
      <c r="I442" s="236">
        <v>194</v>
      </c>
      <c r="J442" s="237"/>
      <c r="K442" s="45">
        <v>194</v>
      </c>
      <c r="L442" s="45">
        <v>194</v>
      </c>
      <c r="M442" s="236">
        <v>194</v>
      </c>
      <c r="N442" s="237"/>
    </row>
    <row r="443" spans="1:14" x14ac:dyDescent="0.2">
      <c r="A443" s="15" t="s">
        <v>94</v>
      </c>
      <c r="B443" s="122" t="s">
        <v>95</v>
      </c>
      <c r="C443" s="119"/>
      <c r="D443" s="119"/>
      <c r="E443" s="119"/>
      <c r="F443" s="119"/>
      <c r="G443" s="119"/>
      <c r="H443" s="44">
        <v>232</v>
      </c>
      <c r="I443" s="235">
        <v>194</v>
      </c>
      <c r="J443" s="234"/>
      <c r="K443" s="44">
        <v>194</v>
      </c>
      <c r="L443" s="44">
        <v>194</v>
      </c>
      <c r="M443" s="235">
        <v>194</v>
      </c>
      <c r="N443" s="234"/>
    </row>
    <row r="444" spans="1:14" x14ac:dyDescent="0.2">
      <c r="A444" s="16" t="s">
        <v>26</v>
      </c>
      <c r="B444" s="118" t="s">
        <v>27</v>
      </c>
      <c r="C444" s="119"/>
      <c r="D444" s="119"/>
      <c r="E444" s="119"/>
      <c r="F444" s="119"/>
      <c r="G444" s="119"/>
      <c r="H444" s="17">
        <v>232</v>
      </c>
      <c r="I444" s="233">
        <v>194</v>
      </c>
      <c r="J444" s="234"/>
      <c r="K444" s="17">
        <v>194</v>
      </c>
      <c r="L444" s="17">
        <v>194</v>
      </c>
      <c r="M444" s="233">
        <v>194</v>
      </c>
      <c r="N444" s="234"/>
    </row>
    <row r="445" spans="1:14" x14ac:dyDescent="0.2">
      <c r="A445" s="16" t="s">
        <v>61</v>
      </c>
      <c r="B445" s="118" t="s">
        <v>62</v>
      </c>
      <c r="C445" s="119"/>
      <c r="D445" s="119"/>
      <c r="E445" s="119"/>
      <c r="F445" s="119"/>
      <c r="G445" s="119"/>
      <c r="H445" s="17">
        <v>232</v>
      </c>
      <c r="I445" s="233">
        <v>194</v>
      </c>
      <c r="J445" s="234"/>
      <c r="K445" s="17">
        <v>194</v>
      </c>
      <c r="L445" s="17">
        <v>194</v>
      </c>
      <c r="M445" s="233">
        <v>194</v>
      </c>
      <c r="N445" s="234"/>
    </row>
    <row r="446" spans="1:14" ht="38.25" x14ac:dyDescent="0.2">
      <c r="A446" s="39" t="s">
        <v>181</v>
      </c>
      <c r="B446" s="153" t="s">
        <v>182</v>
      </c>
      <c r="C446" s="154"/>
      <c r="D446" s="154"/>
      <c r="E446" s="154"/>
      <c r="F446" s="154"/>
      <c r="G446" s="154"/>
      <c r="H446" s="45">
        <v>102177.25</v>
      </c>
      <c r="I446" s="236">
        <v>100000</v>
      </c>
      <c r="J446" s="237"/>
      <c r="K446" s="45">
        <v>100000</v>
      </c>
      <c r="L446" s="45">
        <v>100000</v>
      </c>
      <c r="M446" s="236">
        <v>100000</v>
      </c>
      <c r="N446" s="237"/>
    </row>
    <row r="447" spans="1:14" x14ac:dyDescent="0.2">
      <c r="A447" s="15" t="s">
        <v>94</v>
      </c>
      <c r="B447" s="122" t="s">
        <v>95</v>
      </c>
      <c r="C447" s="119"/>
      <c r="D447" s="119"/>
      <c r="E447" s="119"/>
      <c r="F447" s="119"/>
      <c r="G447" s="119"/>
      <c r="H447" s="44">
        <v>102177.25</v>
      </c>
      <c r="I447" s="235">
        <v>100000</v>
      </c>
      <c r="J447" s="234"/>
      <c r="K447" s="44">
        <v>100000</v>
      </c>
      <c r="L447" s="44">
        <v>100000</v>
      </c>
      <c r="M447" s="235">
        <v>100000</v>
      </c>
      <c r="N447" s="234"/>
    </row>
    <row r="448" spans="1:14" x14ac:dyDescent="0.2">
      <c r="A448" s="16" t="s">
        <v>26</v>
      </c>
      <c r="B448" s="118" t="s">
        <v>27</v>
      </c>
      <c r="C448" s="119"/>
      <c r="D448" s="119"/>
      <c r="E448" s="119"/>
      <c r="F448" s="119"/>
      <c r="G448" s="119"/>
      <c r="H448" s="17">
        <v>102177.25</v>
      </c>
      <c r="I448" s="233">
        <v>100000</v>
      </c>
      <c r="J448" s="234"/>
      <c r="K448" s="17">
        <v>100000</v>
      </c>
      <c r="L448" s="17">
        <v>100000</v>
      </c>
      <c r="M448" s="233">
        <v>100000</v>
      </c>
      <c r="N448" s="234"/>
    </row>
    <row r="449" spans="1:14" x14ac:dyDescent="0.2">
      <c r="A449" s="16" t="s">
        <v>61</v>
      </c>
      <c r="B449" s="118" t="s">
        <v>62</v>
      </c>
      <c r="C449" s="119"/>
      <c r="D449" s="119"/>
      <c r="E449" s="119"/>
      <c r="F449" s="119"/>
      <c r="G449" s="119"/>
      <c r="H449" s="17">
        <v>102177.25</v>
      </c>
      <c r="I449" s="233">
        <v>100000</v>
      </c>
      <c r="J449" s="234"/>
      <c r="K449" s="17">
        <v>100000</v>
      </c>
      <c r="L449" s="17">
        <v>100000</v>
      </c>
      <c r="M449" s="233">
        <v>100000</v>
      </c>
      <c r="N449" s="234"/>
    </row>
    <row r="450" spans="1:14" ht="38.25" x14ac:dyDescent="0.2">
      <c r="A450" s="39" t="s">
        <v>183</v>
      </c>
      <c r="B450" s="153" t="s">
        <v>184</v>
      </c>
      <c r="C450" s="154"/>
      <c r="D450" s="154"/>
      <c r="E450" s="154"/>
      <c r="F450" s="154"/>
      <c r="G450" s="154"/>
      <c r="H450" s="45">
        <v>1048.0999999999999</v>
      </c>
      <c r="I450" s="236">
        <v>1189.6500000000001</v>
      </c>
      <c r="J450" s="237"/>
      <c r="K450" s="45">
        <v>1189.6500000000001</v>
      </c>
      <c r="L450" s="45">
        <v>1189.6500000000001</v>
      </c>
      <c r="M450" s="236">
        <v>1189.6500000000001</v>
      </c>
      <c r="N450" s="237"/>
    </row>
    <row r="451" spans="1:14" x14ac:dyDescent="0.2">
      <c r="A451" s="15" t="s">
        <v>94</v>
      </c>
      <c r="B451" s="122" t="s">
        <v>95</v>
      </c>
      <c r="C451" s="119"/>
      <c r="D451" s="119"/>
      <c r="E451" s="119"/>
      <c r="F451" s="119"/>
      <c r="G451" s="119"/>
      <c r="H451" s="44">
        <v>1048.0999999999999</v>
      </c>
      <c r="I451" s="235">
        <v>1189.6500000000001</v>
      </c>
      <c r="J451" s="234"/>
      <c r="K451" s="44">
        <v>1189.6500000000001</v>
      </c>
      <c r="L451" s="44">
        <v>1189.6500000000001</v>
      </c>
      <c r="M451" s="235">
        <v>1189.6500000000001</v>
      </c>
      <c r="N451" s="234"/>
    </row>
    <row r="452" spans="1:14" x14ac:dyDescent="0.2">
      <c r="A452" s="16" t="s">
        <v>26</v>
      </c>
      <c r="B452" s="118" t="s">
        <v>27</v>
      </c>
      <c r="C452" s="119"/>
      <c r="D452" s="119"/>
      <c r="E452" s="119"/>
      <c r="F452" s="119"/>
      <c r="G452" s="119"/>
      <c r="H452" s="17">
        <v>1048.0999999999999</v>
      </c>
      <c r="I452" s="233">
        <v>1189.6500000000001</v>
      </c>
      <c r="J452" s="234"/>
      <c r="K452" s="17">
        <v>1189.6500000000001</v>
      </c>
      <c r="L452" s="17">
        <v>1189.6500000000001</v>
      </c>
      <c r="M452" s="233">
        <v>1189.6500000000001</v>
      </c>
      <c r="N452" s="234"/>
    </row>
    <row r="453" spans="1:14" x14ac:dyDescent="0.2">
      <c r="A453" s="16" t="s">
        <v>67</v>
      </c>
      <c r="B453" s="118" t="s">
        <v>235</v>
      </c>
      <c r="C453" s="119"/>
      <c r="D453" s="119"/>
      <c r="E453" s="119"/>
      <c r="F453" s="119"/>
      <c r="G453" s="119"/>
      <c r="H453" s="17">
        <v>1048.0999999999999</v>
      </c>
      <c r="I453" s="233">
        <v>1189.6500000000001</v>
      </c>
      <c r="J453" s="234"/>
      <c r="K453" s="17">
        <v>1189.6500000000001</v>
      </c>
      <c r="L453" s="17">
        <v>1189.6500000000001</v>
      </c>
      <c r="M453" s="233">
        <v>1189.6500000000001</v>
      </c>
      <c r="N453" s="234"/>
    </row>
    <row r="454" spans="1:14" ht="25.5" customHeight="1" x14ac:dyDescent="0.2">
      <c r="A454" s="39" t="s">
        <v>186</v>
      </c>
      <c r="B454" s="153" t="s">
        <v>187</v>
      </c>
      <c r="C454" s="154"/>
      <c r="D454" s="154"/>
      <c r="E454" s="154"/>
      <c r="F454" s="154"/>
      <c r="G454" s="154"/>
      <c r="H454" s="45">
        <v>0</v>
      </c>
      <c r="I454" s="236">
        <v>897.94</v>
      </c>
      <c r="J454" s="237"/>
      <c r="K454" s="45">
        <v>0</v>
      </c>
      <c r="L454" s="45">
        <v>0</v>
      </c>
      <c r="M454" s="236">
        <v>0</v>
      </c>
      <c r="N454" s="237"/>
    </row>
    <row r="455" spans="1:14" x14ac:dyDescent="0.2">
      <c r="A455" s="15" t="s">
        <v>76</v>
      </c>
      <c r="B455" s="122" t="s">
        <v>77</v>
      </c>
      <c r="C455" s="119"/>
      <c r="D455" s="119"/>
      <c r="E455" s="119"/>
      <c r="F455" s="119"/>
      <c r="G455" s="119"/>
      <c r="H455" s="44">
        <v>0</v>
      </c>
      <c r="I455" s="235">
        <v>897.94</v>
      </c>
      <c r="J455" s="234"/>
      <c r="K455" s="44">
        <v>0</v>
      </c>
      <c r="L455" s="44">
        <v>0</v>
      </c>
      <c r="M455" s="235">
        <v>0</v>
      </c>
      <c r="N455" s="234"/>
    </row>
    <row r="456" spans="1:14" x14ac:dyDescent="0.2">
      <c r="A456" s="16" t="s">
        <v>26</v>
      </c>
      <c r="B456" s="118" t="s">
        <v>27</v>
      </c>
      <c r="C456" s="119"/>
      <c r="D456" s="119"/>
      <c r="E456" s="119"/>
      <c r="F456" s="119"/>
      <c r="G456" s="119"/>
      <c r="H456" s="17">
        <v>0</v>
      </c>
      <c r="I456" s="233">
        <v>897.94</v>
      </c>
      <c r="J456" s="234"/>
      <c r="K456" s="17">
        <v>0</v>
      </c>
      <c r="L456" s="17">
        <v>0</v>
      </c>
      <c r="M456" s="233">
        <v>0</v>
      </c>
      <c r="N456" s="234"/>
    </row>
    <row r="457" spans="1:14" x14ac:dyDescent="0.2">
      <c r="A457" s="16" t="s">
        <v>61</v>
      </c>
      <c r="B457" s="118" t="s">
        <v>62</v>
      </c>
      <c r="C457" s="119"/>
      <c r="D457" s="119"/>
      <c r="E457" s="119"/>
      <c r="F457" s="119"/>
      <c r="G457" s="119"/>
      <c r="H457" s="52">
        <v>0</v>
      </c>
      <c r="I457" s="17"/>
      <c r="J457" s="12">
        <v>897.94</v>
      </c>
      <c r="K457" s="17">
        <v>0</v>
      </c>
      <c r="L457" s="17">
        <v>0</v>
      </c>
      <c r="M457" s="17"/>
      <c r="N457" s="12">
        <v>0</v>
      </c>
    </row>
    <row r="458" spans="1:14" ht="38.25" x14ac:dyDescent="0.2">
      <c r="A458" s="39" t="s">
        <v>188</v>
      </c>
      <c r="B458" s="153" t="s">
        <v>189</v>
      </c>
      <c r="C458" s="154"/>
      <c r="D458" s="154"/>
      <c r="E458" s="154"/>
      <c r="F458" s="154"/>
      <c r="G458" s="154"/>
      <c r="H458" s="45">
        <v>0</v>
      </c>
      <c r="I458" s="236">
        <v>0</v>
      </c>
      <c r="J458" s="237"/>
      <c r="K458" s="45">
        <v>2170.83</v>
      </c>
      <c r="L458" s="45">
        <v>2170.83</v>
      </c>
      <c r="M458" s="236">
        <v>2170.83</v>
      </c>
      <c r="N458" s="237"/>
    </row>
    <row r="459" spans="1:14" ht="13.15" customHeight="1" x14ac:dyDescent="0.2">
      <c r="A459" s="15" t="s">
        <v>76</v>
      </c>
      <c r="B459" s="122" t="s">
        <v>77</v>
      </c>
      <c r="C459" s="119"/>
      <c r="D459" s="119"/>
      <c r="E459" s="119"/>
      <c r="F459" s="119"/>
      <c r="G459" s="119"/>
      <c r="H459" s="44">
        <v>0</v>
      </c>
      <c r="I459" s="235">
        <v>0</v>
      </c>
      <c r="J459" s="234"/>
      <c r="K459" s="44">
        <v>2170.83</v>
      </c>
      <c r="L459" s="44">
        <v>2170.83</v>
      </c>
      <c r="M459" s="235">
        <v>2170.83</v>
      </c>
      <c r="N459" s="234"/>
    </row>
    <row r="460" spans="1:14" ht="13.15" customHeight="1" x14ac:dyDescent="0.2">
      <c r="A460" s="16" t="s">
        <v>26</v>
      </c>
      <c r="B460" s="118" t="s">
        <v>27</v>
      </c>
      <c r="C460" s="119"/>
      <c r="D460" s="119"/>
      <c r="E460" s="119"/>
      <c r="F460" s="119"/>
      <c r="G460" s="119"/>
      <c r="H460" s="17">
        <v>0</v>
      </c>
      <c r="I460" s="233">
        <v>0</v>
      </c>
      <c r="J460" s="234"/>
      <c r="K460" s="17">
        <v>2170.83</v>
      </c>
      <c r="L460" s="17">
        <v>2170.83</v>
      </c>
      <c r="M460" s="233">
        <v>2170.83</v>
      </c>
      <c r="N460" s="234"/>
    </row>
    <row r="461" spans="1:14" ht="13.15" customHeight="1" x14ac:dyDescent="0.2">
      <c r="A461" s="16" t="s">
        <v>61</v>
      </c>
      <c r="B461" s="118" t="s">
        <v>62</v>
      </c>
      <c r="C461" s="119"/>
      <c r="D461" s="119"/>
      <c r="E461" s="119"/>
      <c r="F461" s="119"/>
      <c r="G461" s="119"/>
      <c r="H461" s="52">
        <v>0</v>
      </c>
      <c r="I461" s="17"/>
      <c r="J461" s="12">
        <v>0</v>
      </c>
      <c r="K461" s="17">
        <v>2170.83</v>
      </c>
      <c r="L461" s="17">
        <v>2170.0830000000001</v>
      </c>
      <c r="M461" s="17"/>
      <c r="N461" s="12">
        <v>2170.83</v>
      </c>
    </row>
    <row r="462" spans="1:14" ht="26.45" customHeight="1" x14ac:dyDescent="0.2">
      <c r="A462" s="40" t="s">
        <v>190</v>
      </c>
      <c r="B462" s="157" t="s">
        <v>191</v>
      </c>
      <c r="C462" s="157"/>
      <c r="D462" s="157"/>
      <c r="E462" s="157"/>
      <c r="F462" s="157"/>
      <c r="G462" s="157"/>
      <c r="H462" s="46">
        <f>H463+H467+H476</f>
        <v>55474.65</v>
      </c>
      <c r="I462" s="238">
        <f>I463+I467+I476</f>
        <v>127923.38</v>
      </c>
      <c r="J462" s="240"/>
      <c r="K462" s="46">
        <f>K463+K467+K476</f>
        <v>56000</v>
      </c>
      <c r="L462" s="46">
        <f>L463+L467+L476</f>
        <v>0</v>
      </c>
      <c r="M462" s="238">
        <f>M463+M467+M476</f>
        <v>0</v>
      </c>
      <c r="N462" s="240"/>
    </row>
    <row r="463" spans="1:14" ht="27.6" customHeight="1" x14ac:dyDescent="0.2">
      <c r="A463" s="39" t="s">
        <v>192</v>
      </c>
      <c r="B463" s="153" t="s">
        <v>193</v>
      </c>
      <c r="C463" s="154"/>
      <c r="D463" s="154"/>
      <c r="E463" s="154"/>
      <c r="F463" s="154"/>
      <c r="G463" s="154"/>
      <c r="H463" s="45">
        <v>6474.99</v>
      </c>
      <c r="I463" s="236">
        <v>68423.38</v>
      </c>
      <c r="J463" s="237"/>
      <c r="K463" s="45">
        <v>55000</v>
      </c>
      <c r="L463" s="45">
        <v>0</v>
      </c>
      <c r="M463" s="236">
        <v>0</v>
      </c>
      <c r="N463" s="237"/>
    </row>
    <row r="464" spans="1:14" x14ac:dyDescent="0.2">
      <c r="A464" s="15" t="s">
        <v>86</v>
      </c>
      <c r="B464" s="122" t="s">
        <v>87</v>
      </c>
      <c r="C464" s="119"/>
      <c r="D464" s="119"/>
      <c r="E464" s="119"/>
      <c r="F464" s="119"/>
      <c r="G464" s="119"/>
      <c r="H464" s="44">
        <v>6474.99</v>
      </c>
      <c r="I464" s="235">
        <v>68423.38</v>
      </c>
      <c r="J464" s="234"/>
      <c r="K464" s="44">
        <v>55000</v>
      </c>
      <c r="L464" s="44">
        <v>0</v>
      </c>
      <c r="M464" s="235">
        <v>0</v>
      </c>
      <c r="N464" s="234"/>
    </row>
    <row r="465" spans="1:14" x14ac:dyDescent="0.2">
      <c r="A465" s="16" t="s">
        <v>26</v>
      </c>
      <c r="B465" s="118" t="s">
        <v>27</v>
      </c>
      <c r="C465" s="119"/>
      <c r="D465" s="119"/>
      <c r="E465" s="119"/>
      <c r="F465" s="119"/>
      <c r="G465" s="119"/>
      <c r="H465" s="17">
        <v>6474.99</v>
      </c>
      <c r="I465" s="233">
        <v>68423.38</v>
      </c>
      <c r="J465" s="234"/>
      <c r="K465" s="17">
        <v>55000</v>
      </c>
      <c r="L465" s="17">
        <v>0</v>
      </c>
      <c r="M465" s="233">
        <v>0</v>
      </c>
      <c r="N465" s="234"/>
    </row>
    <row r="466" spans="1:14" x14ac:dyDescent="0.2">
      <c r="A466" s="16" t="s">
        <v>61</v>
      </c>
      <c r="B466" s="118" t="s">
        <v>62</v>
      </c>
      <c r="C466" s="119"/>
      <c r="D466" s="119"/>
      <c r="E466" s="119"/>
      <c r="F466" s="119"/>
      <c r="G466" s="119"/>
      <c r="H466" s="17">
        <v>6474.99</v>
      </c>
      <c r="I466" s="233">
        <v>68423.38</v>
      </c>
      <c r="J466" s="234"/>
      <c r="K466" s="17">
        <v>55000</v>
      </c>
      <c r="L466" s="17">
        <v>0</v>
      </c>
      <c r="M466" s="233">
        <v>0</v>
      </c>
      <c r="N466" s="234"/>
    </row>
    <row r="467" spans="1:14" ht="38.25" x14ac:dyDescent="0.2">
      <c r="A467" s="39" t="s">
        <v>194</v>
      </c>
      <c r="B467" s="153" t="s">
        <v>195</v>
      </c>
      <c r="C467" s="154"/>
      <c r="D467" s="154"/>
      <c r="E467" s="154"/>
      <c r="F467" s="154"/>
      <c r="G467" s="154"/>
      <c r="H467" s="45">
        <v>44925.01</v>
      </c>
      <c r="I467" s="236">
        <v>57500</v>
      </c>
      <c r="J467" s="237"/>
      <c r="K467" s="45">
        <v>0</v>
      </c>
      <c r="L467" s="45">
        <v>0</v>
      </c>
      <c r="M467" s="236">
        <v>0</v>
      </c>
      <c r="N467" s="237"/>
    </row>
    <row r="468" spans="1:14" x14ac:dyDescent="0.2">
      <c r="A468" s="15" t="s">
        <v>76</v>
      </c>
      <c r="B468" s="122" t="s">
        <v>77</v>
      </c>
      <c r="C468" s="119"/>
      <c r="D468" s="119"/>
      <c r="E468" s="119"/>
      <c r="F468" s="119"/>
      <c r="G468" s="119"/>
      <c r="H468" s="44">
        <v>19925.009999999998</v>
      </c>
      <c r="I468" s="235">
        <v>27500</v>
      </c>
      <c r="J468" s="234"/>
      <c r="K468" s="44">
        <v>0</v>
      </c>
      <c r="L468" s="44">
        <v>0</v>
      </c>
      <c r="M468" s="235">
        <v>0</v>
      </c>
      <c r="N468" s="234"/>
    </row>
    <row r="469" spans="1:14" x14ac:dyDescent="0.2">
      <c r="A469" s="16" t="s">
        <v>26</v>
      </c>
      <c r="B469" s="118" t="s">
        <v>27</v>
      </c>
      <c r="C469" s="119"/>
      <c r="D469" s="119"/>
      <c r="E469" s="119"/>
      <c r="F469" s="119"/>
      <c r="G469" s="119"/>
      <c r="H469" s="17">
        <v>8181.88</v>
      </c>
      <c r="I469" s="233">
        <v>27500</v>
      </c>
      <c r="J469" s="234"/>
      <c r="K469" s="17">
        <v>0</v>
      </c>
      <c r="L469" s="17">
        <v>0</v>
      </c>
      <c r="M469" s="233">
        <v>0</v>
      </c>
      <c r="N469" s="234"/>
    </row>
    <row r="470" spans="1:14" x14ac:dyDescent="0.2">
      <c r="A470" s="16" t="s">
        <v>61</v>
      </c>
      <c r="B470" s="118" t="s">
        <v>62</v>
      </c>
      <c r="C470" s="119"/>
      <c r="D470" s="119"/>
      <c r="E470" s="119"/>
      <c r="F470" s="119"/>
      <c r="G470" s="119"/>
      <c r="H470" s="17">
        <v>8181.88</v>
      </c>
      <c r="I470" s="233">
        <v>27500</v>
      </c>
      <c r="J470" s="234"/>
      <c r="K470" s="17">
        <v>0</v>
      </c>
      <c r="L470" s="17">
        <v>0</v>
      </c>
      <c r="M470" s="233">
        <v>0</v>
      </c>
      <c r="N470" s="234"/>
    </row>
    <row r="471" spans="1:14" x14ac:dyDescent="0.2">
      <c r="A471" s="16" t="s">
        <v>28</v>
      </c>
      <c r="B471" s="118" t="s">
        <v>29</v>
      </c>
      <c r="C471" s="119"/>
      <c r="D471" s="119"/>
      <c r="E471" s="119"/>
      <c r="F471" s="119"/>
      <c r="G471" s="119"/>
      <c r="H471" s="17">
        <v>11743.13</v>
      </c>
      <c r="I471" s="233">
        <v>0</v>
      </c>
      <c r="J471" s="234"/>
      <c r="K471" s="17">
        <v>0</v>
      </c>
      <c r="L471" s="17">
        <v>0</v>
      </c>
      <c r="M471" s="233">
        <v>0</v>
      </c>
      <c r="N471" s="234"/>
    </row>
    <row r="472" spans="1:14" x14ac:dyDescent="0.2">
      <c r="A472" s="16" t="s">
        <v>71</v>
      </c>
      <c r="B472" s="118" t="s">
        <v>72</v>
      </c>
      <c r="C472" s="119"/>
      <c r="D472" s="119"/>
      <c r="E472" s="119"/>
      <c r="F472" s="119"/>
      <c r="G472" s="119"/>
      <c r="H472" s="17">
        <v>11743.13</v>
      </c>
      <c r="I472" s="233">
        <v>0</v>
      </c>
      <c r="J472" s="234"/>
      <c r="K472" s="17">
        <v>0</v>
      </c>
      <c r="L472" s="17">
        <v>0</v>
      </c>
      <c r="M472" s="233">
        <v>0</v>
      </c>
      <c r="N472" s="234"/>
    </row>
    <row r="473" spans="1:14" x14ac:dyDescent="0.2">
      <c r="A473" s="15" t="s">
        <v>94</v>
      </c>
      <c r="B473" s="122" t="s">
        <v>95</v>
      </c>
      <c r="C473" s="119"/>
      <c r="D473" s="119"/>
      <c r="E473" s="119"/>
      <c r="F473" s="119"/>
      <c r="G473" s="119"/>
      <c r="H473" s="44">
        <v>25000</v>
      </c>
      <c r="I473" s="235">
        <v>30000</v>
      </c>
      <c r="J473" s="234"/>
      <c r="K473" s="44">
        <v>0</v>
      </c>
      <c r="L473" s="44">
        <v>0</v>
      </c>
      <c r="M473" s="235">
        <v>0</v>
      </c>
      <c r="N473" s="234"/>
    </row>
    <row r="474" spans="1:14" x14ac:dyDescent="0.2">
      <c r="A474" s="16" t="s">
        <v>26</v>
      </c>
      <c r="B474" s="118" t="s">
        <v>27</v>
      </c>
      <c r="C474" s="119"/>
      <c r="D474" s="119"/>
      <c r="E474" s="119"/>
      <c r="F474" s="119"/>
      <c r="G474" s="119"/>
      <c r="H474" s="17">
        <v>25000</v>
      </c>
      <c r="I474" s="233">
        <v>30000</v>
      </c>
      <c r="J474" s="234"/>
      <c r="K474" s="17">
        <v>0</v>
      </c>
      <c r="L474" s="17">
        <v>0</v>
      </c>
      <c r="M474" s="233">
        <v>0</v>
      </c>
      <c r="N474" s="234"/>
    </row>
    <row r="475" spans="1:14" x14ac:dyDescent="0.2">
      <c r="A475" s="16" t="s">
        <v>61</v>
      </c>
      <c r="B475" s="118" t="s">
        <v>62</v>
      </c>
      <c r="C475" s="119"/>
      <c r="D475" s="119"/>
      <c r="E475" s="119"/>
      <c r="F475" s="119"/>
      <c r="G475" s="119"/>
      <c r="H475" s="17">
        <v>25000</v>
      </c>
      <c r="I475" s="233">
        <v>30000</v>
      </c>
      <c r="J475" s="234"/>
      <c r="K475" s="17">
        <v>0</v>
      </c>
      <c r="L475" s="17">
        <v>0</v>
      </c>
      <c r="M475" s="233">
        <v>0</v>
      </c>
      <c r="N475" s="234"/>
    </row>
    <row r="476" spans="1:14" ht="27" customHeight="1" x14ac:dyDescent="0.2">
      <c r="A476" s="39" t="s">
        <v>196</v>
      </c>
      <c r="B476" s="153" t="s">
        <v>197</v>
      </c>
      <c r="C476" s="154"/>
      <c r="D476" s="154"/>
      <c r="E476" s="154"/>
      <c r="F476" s="154"/>
      <c r="G476" s="154"/>
      <c r="H476" s="45">
        <v>4074.65</v>
      </c>
      <c r="I476" s="236">
        <v>2000</v>
      </c>
      <c r="J476" s="237"/>
      <c r="K476" s="45">
        <v>1000</v>
      </c>
      <c r="L476" s="45">
        <v>0</v>
      </c>
      <c r="M476" s="236">
        <v>0</v>
      </c>
      <c r="N476" s="237"/>
    </row>
    <row r="477" spans="1:14" x14ac:dyDescent="0.2">
      <c r="A477" s="15" t="s">
        <v>106</v>
      </c>
      <c r="B477" s="122" t="s">
        <v>107</v>
      </c>
      <c r="C477" s="119"/>
      <c r="D477" s="119"/>
      <c r="E477" s="119"/>
      <c r="F477" s="119"/>
      <c r="G477" s="119"/>
      <c r="H477" s="44">
        <v>4074.65</v>
      </c>
      <c r="I477" s="235">
        <v>2000</v>
      </c>
      <c r="J477" s="234"/>
      <c r="K477" s="44">
        <v>1000</v>
      </c>
      <c r="L477" s="44">
        <v>0</v>
      </c>
      <c r="M477" s="235">
        <v>0</v>
      </c>
      <c r="N477" s="234"/>
    </row>
    <row r="478" spans="1:14" x14ac:dyDescent="0.2">
      <c r="A478" s="16" t="s">
        <v>26</v>
      </c>
      <c r="B478" s="118" t="s">
        <v>27</v>
      </c>
      <c r="C478" s="119"/>
      <c r="D478" s="119"/>
      <c r="E478" s="119"/>
      <c r="F478" s="119"/>
      <c r="G478" s="119"/>
      <c r="H478" s="17">
        <v>4074.65</v>
      </c>
      <c r="I478" s="233">
        <v>2000</v>
      </c>
      <c r="J478" s="234"/>
      <c r="K478" s="17">
        <v>1000</v>
      </c>
      <c r="L478" s="17">
        <v>0</v>
      </c>
      <c r="M478" s="233">
        <v>0</v>
      </c>
      <c r="N478" s="234"/>
    </row>
    <row r="479" spans="1:14" x14ac:dyDescent="0.2">
      <c r="A479" s="16" t="s">
        <v>61</v>
      </c>
      <c r="B479" s="118" t="s">
        <v>62</v>
      </c>
      <c r="C479" s="119"/>
      <c r="D479" s="119"/>
      <c r="E479" s="119"/>
      <c r="F479" s="119"/>
      <c r="G479" s="119"/>
      <c r="H479" s="17">
        <v>4074.65</v>
      </c>
      <c r="I479" s="233">
        <v>2000</v>
      </c>
      <c r="J479" s="234"/>
      <c r="K479" s="17">
        <v>1000</v>
      </c>
      <c r="L479" s="17">
        <v>0</v>
      </c>
      <c r="M479" s="233">
        <v>0</v>
      </c>
      <c r="N479" s="234"/>
    </row>
    <row r="480" spans="1:14" ht="25.5" customHeight="1" x14ac:dyDescent="0.2">
      <c r="A480" s="40" t="s">
        <v>198</v>
      </c>
      <c r="B480" s="157" t="s">
        <v>199</v>
      </c>
      <c r="C480" s="158"/>
      <c r="D480" s="158"/>
      <c r="E480" s="158"/>
      <c r="F480" s="158"/>
      <c r="G480" s="158"/>
      <c r="H480" s="46">
        <f>H481+H485+H491</f>
        <v>55335.4</v>
      </c>
      <c r="I480" s="238">
        <f>I481+I485+I491</f>
        <v>46518.41</v>
      </c>
      <c r="J480" s="239"/>
      <c r="K480" s="46">
        <f>K481+K485+K491</f>
        <v>0</v>
      </c>
      <c r="L480" s="46">
        <f>L481+L485+L491</f>
        <v>0</v>
      </c>
      <c r="M480" s="238">
        <f>M481+M485+M491</f>
        <v>0</v>
      </c>
      <c r="N480" s="239"/>
    </row>
    <row r="481" spans="1:14" ht="27" customHeight="1" x14ac:dyDescent="0.2">
      <c r="A481" s="39" t="s">
        <v>200</v>
      </c>
      <c r="B481" s="153" t="s">
        <v>201</v>
      </c>
      <c r="C481" s="154"/>
      <c r="D481" s="154"/>
      <c r="E481" s="154"/>
      <c r="F481" s="154"/>
      <c r="G481" s="154"/>
      <c r="H481" s="45">
        <v>3657.9</v>
      </c>
      <c r="I481" s="236">
        <v>6000</v>
      </c>
      <c r="J481" s="237"/>
      <c r="K481" s="45">
        <v>0</v>
      </c>
      <c r="L481" s="45">
        <v>0</v>
      </c>
      <c r="M481" s="236">
        <v>0</v>
      </c>
      <c r="N481" s="237"/>
    </row>
    <row r="482" spans="1:14" x14ac:dyDescent="0.2">
      <c r="A482" s="15" t="s">
        <v>86</v>
      </c>
      <c r="B482" s="122" t="s">
        <v>87</v>
      </c>
      <c r="C482" s="119"/>
      <c r="D482" s="119"/>
      <c r="E482" s="119"/>
      <c r="F482" s="119"/>
      <c r="G482" s="119"/>
      <c r="H482" s="44">
        <v>3657.9</v>
      </c>
      <c r="I482" s="235">
        <v>6000</v>
      </c>
      <c r="J482" s="234"/>
      <c r="K482" s="44">
        <v>0</v>
      </c>
      <c r="L482" s="44">
        <v>0</v>
      </c>
      <c r="M482" s="235">
        <v>0</v>
      </c>
      <c r="N482" s="234"/>
    </row>
    <row r="483" spans="1:14" x14ac:dyDescent="0.2">
      <c r="A483" s="16" t="s">
        <v>26</v>
      </c>
      <c r="B483" s="118" t="s">
        <v>27</v>
      </c>
      <c r="C483" s="119"/>
      <c r="D483" s="119"/>
      <c r="E483" s="119"/>
      <c r="F483" s="119"/>
      <c r="G483" s="119"/>
      <c r="H483" s="17">
        <v>3657.9</v>
      </c>
      <c r="I483" s="233">
        <v>6000</v>
      </c>
      <c r="J483" s="234"/>
      <c r="K483" s="17">
        <v>0</v>
      </c>
      <c r="L483" s="17">
        <v>0</v>
      </c>
      <c r="M483" s="233">
        <v>0</v>
      </c>
      <c r="N483" s="234"/>
    </row>
    <row r="484" spans="1:14" x14ac:dyDescent="0.2">
      <c r="A484" s="16" t="s">
        <v>61</v>
      </c>
      <c r="B484" s="118" t="s">
        <v>62</v>
      </c>
      <c r="C484" s="119"/>
      <c r="D484" s="119"/>
      <c r="E484" s="119"/>
      <c r="F484" s="119"/>
      <c r="G484" s="119"/>
      <c r="H484" s="17">
        <v>3657.9</v>
      </c>
      <c r="I484" s="233">
        <v>6000</v>
      </c>
      <c r="J484" s="234"/>
      <c r="K484" s="17">
        <v>0</v>
      </c>
      <c r="L484" s="17">
        <v>0</v>
      </c>
      <c r="M484" s="233">
        <v>0</v>
      </c>
      <c r="N484" s="234"/>
    </row>
    <row r="485" spans="1:14" ht="26.45" customHeight="1" x14ac:dyDescent="0.2">
      <c r="A485" s="39" t="s">
        <v>202</v>
      </c>
      <c r="B485" s="153" t="s">
        <v>203</v>
      </c>
      <c r="C485" s="154"/>
      <c r="D485" s="154"/>
      <c r="E485" s="154"/>
      <c r="F485" s="154"/>
      <c r="G485" s="154"/>
      <c r="H485" s="45">
        <v>0</v>
      </c>
      <c r="I485" s="236">
        <v>40518.410000000003</v>
      </c>
      <c r="J485" s="237"/>
      <c r="K485" s="45">
        <v>0</v>
      </c>
      <c r="L485" s="45">
        <v>0</v>
      </c>
      <c r="M485" s="236">
        <v>0</v>
      </c>
      <c r="N485" s="237"/>
    </row>
    <row r="486" spans="1:14" x14ac:dyDescent="0.2">
      <c r="A486" s="15" t="s">
        <v>76</v>
      </c>
      <c r="B486" s="122" t="s">
        <v>77</v>
      </c>
      <c r="C486" s="119"/>
      <c r="D486" s="119"/>
      <c r="E486" s="119"/>
      <c r="F486" s="119"/>
      <c r="G486" s="119"/>
      <c r="H486" s="44">
        <v>0</v>
      </c>
      <c r="I486" s="235">
        <v>40518.410000000003</v>
      </c>
      <c r="J486" s="234"/>
      <c r="K486" s="44">
        <v>0</v>
      </c>
      <c r="L486" s="44">
        <v>0</v>
      </c>
      <c r="M486" s="235">
        <v>0</v>
      </c>
      <c r="N486" s="234"/>
    </row>
    <row r="487" spans="1:14" x14ac:dyDescent="0.2">
      <c r="A487" s="16" t="s">
        <v>26</v>
      </c>
      <c r="B487" s="118" t="s">
        <v>27</v>
      </c>
      <c r="C487" s="119"/>
      <c r="D487" s="119"/>
      <c r="E487" s="119"/>
      <c r="F487" s="119"/>
      <c r="G487" s="119"/>
      <c r="H487" s="17">
        <v>0</v>
      </c>
      <c r="I487" s="233">
        <v>248.85</v>
      </c>
      <c r="J487" s="234"/>
      <c r="K487" s="17">
        <v>0</v>
      </c>
      <c r="L487" s="17">
        <v>0</v>
      </c>
      <c r="M487" s="233">
        <v>0</v>
      </c>
      <c r="N487" s="234"/>
    </row>
    <row r="488" spans="1:14" x14ac:dyDescent="0.2">
      <c r="A488" s="16" t="s">
        <v>61</v>
      </c>
      <c r="B488" s="118" t="s">
        <v>62</v>
      </c>
      <c r="C488" s="119"/>
      <c r="D488" s="119"/>
      <c r="E488" s="119"/>
      <c r="F488" s="119"/>
      <c r="G488" s="119"/>
      <c r="H488" s="17">
        <v>0</v>
      </c>
      <c r="I488" s="233">
        <v>248.85</v>
      </c>
      <c r="J488" s="234"/>
      <c r="K488" s="17">
        <v>0</v>
      </c>
      <c r="L488" s="17">
        <v>0</v>
      </c>
      <c r="M488" s="233">
        <v>0</v>
      </c>
      <c r="N488" s="234"/>
    </row>
    <row r="489" spans="1:14" x14ac:dyDescent="0.2">
      <c r="A489" s="16" t="s">
        <v>28</v>
      </c>
      <c r="B489" s="118" t="s">
        <v>29</v>
      </c>
      <c r="C489" s="119"/>
      <c r="D489" s="119"/>
      <c r="E489" s="119"/>
      <c r="F489" s="119"/>
      <c r="G489" s="119"/>
      <c r="H489" s="17">
        <v>0</v>
      </c>
      <c r="I489" s="233">
        <v>40269.56</v>
      </c>
      <c r="J489" s="234"/>
      <c r="K489" s="17">
        <v>0</v>
      </c>
      <c r="L489" s="17">
        <v>0</v>
      </c>
      <c r="M489" s="233">
        <v>0</v>
      </c>
      <c r="N489" s="234"/>
    </row>
    <row r="490" spans="1:14" x14ac:dyDescent="0.2">
      <c r="A490" s="16" t="s">
        <v>69</v>
      </c>
      <c r="B490" s="118" t="s">
        <v>70</v>
      </c>
      <c r="C490" s="119"/>
      <c r="D490" s="119"/>
      <c r="E490" s="119"/>
      <c r="F490" s="119"/>
      <c r="G490" s="119"/>
      <c r="H490" s="17">
        <v>0</v>
      </c>
      <c r="I490" s="233">
        <v>40269.56</v>
      </c>
      <c r="J490" s="234"/>
      <c r="K490" s="17">
        <v>0</v>
      </c>
      <c r="L490" s="17">
        <v>0</v>
      </c>
      <c r="M490" s="233">
        <v>0</v>
      </c>
      <c r="N490" s="234"/>
    </row>
    <row r="491" spans="1:14" ht="26.45" customHeight="1" x14ac:dyDescent="0.2">
      <c r="A491" s="39" t="s">
        <v>204</v>
      </c>
      <c r="B491" s="153" t="s">
        <v>205</v>
      </c>
      <c r="C491" s="154"/>
      <c r="D491" s="154"/>
      <c r="E491" s="154"/>
      <c r="F491" s="154"/>
      <c r="G491" s="154"/>
      <c r="H491" s="45">
        <v>51677.5</v>
      </c>
      <c r="I491" s="236">
        <v>0</v>
      </c>
      <c r="J491" s="237"/>
      <c r="K491" s="45">
        <v>0</v>
      </c>
      <c r="L491" s="45">
        <v>0</v>
      </c>
      <c r="M491" s="236">
        <v>0</v>
      </c>
      <c r="N491" s="237"/>
    </row>
    <row r="492" spans="1:14" x14ac:dyDescent="0.2">
      <c r="A492" s="15" t="s">
        <v>76</v>
      </c>
      <c r="B492" s="122" t="s">
        <v>77</v>
      </c>
      <c r="C492" s="119"/>
      <c r="D492" s="119"/>
      <c r="E492" s="119"/>
      <c r="F492" s="119"/>
      <c r="G492" s="119"/>
      <c r="H492" s="44">
        <v>31161.5</v>
      </c>
      <c r="I492" s="235">
        <v>0</v>
      </c>
      <c r="J492" s="234"/>
      <c r="K492" s="44">
        <v>0</v>
      </c>
      <c r="L492" s="44">
        <v>0</v>
      </c>
      <c r="M492" s="235">
        <v>0</v>
      </c>
      <c r="N492" s="234"/>
    </row>
    <row r="493" spans="1:14" x14ac:dyDescent="0.2">
      <c r="A493" s="16" t="s">
        <v>28</v>
      </c>
      <c r="B493" s="118" t="s">
        <v>29</v>
      </c>
      <c r="C493" s="119"/>
      <c r="D493" s="119"/>
      <c r="E493" s="119"/>
      <c r="F493" s="119"/>
      <c r="G493" s="119"/>
      <c r="H493" s="17">
        <v>31161.5</v>
      </c>
      <c r="I493" s="233">
        <v>0</v>
      </c>
      <c r="J493" s="234"/>
      <c r="K493" s="17">
        <v>0</v>
      </c>
      <c r="L493" s="17">
        <v>0</v>
      </c>
      <c r="M493" s="233">
        <v>0</v>
      </c>
      <c r="N493" s="234"/>
    </row>
    <row r="494" spans="1:14" x14ac:dyDescent="0.2">
      <c r="A494" s="16" t="s">
        <v>71</v>
      </c>
      <c r="B494" s="118" t="s">
        <v>72</v>
      </c>
      <c r="C494" s="119"/>
      <c r="D494" s="119"/>
      <c r="E494" s="119"/>
      <c r="F494" s="119"/>
      <c r="G494" s="119"/>
      <c r="H494" s="17">
        <v>31161.5</v>
      </c>
      <c r="I494" s="233">
        <v>0</v>
      </c>
      <c r="J494" s="234"/>
      <c r="K494" s="17">
        <v>0</v>
      </c>
      <c r="L494" s="17">
        <v>0</v>
      </c>
      <c r="M494" s="233">
        <v>0</v>
      </c>
      <c r="N494" s="234"/>
    </row>
    <row r="495" spans="1:14" x14ac:dyDescent="0.2">
      <c r="A495" s="15" t="s">
        <v>94</v>
      </c>
      <c r="B495" s="122" t="s">
        <v>95</v>
      </c>
      <c r="C495" s="119"/>
      <c r="D495" s="119"/>
      <c r="E495" s="119"/>
      <c r="F495" s="119"/>
      <c r="G495" s="119"/>
      <c r="H495" s="44">
        <v>20516</v>
      </c>
      <c r="I495" s="235">
        <v>0</v>
      </c>
      <c r="J495" s="234"/>
      <c r="K495" s="44">
        <v>0</v>
      </c>
      <c r="L495" s="44">
        <v>0</v>
      </c>
      <c r="M495" s="235">
        <v>0</v>
      </c>
      <c r="N495" s="234"/>
    </row>
    <row r="496" spans="1:14" x14ac:dyDescent="0.2">
      <c r="A496" s="16" t="s">
        <v>28</v>
      </c>
      <c r="B496" s="118" t="s">
        <v>29</v>
      </c>
      <c r="C496" s="119"/>
      <c r="D496" s="119"/>
      <c r="E496" s="119"/>
      <c r="F496" s="119"/>
      <c r="G496" s="119"/>
      <c r="H496" s="17">
        <v>20516</v>
      </c>
      <c r="I496" s="233">
        <v>0</v>
      </c>
      <c r="J496" s="234"/>
      <c r="K496" s="17">
        <v>0</v>
      </c>
      <c r="L496" s="17">
        <v>0</v>
      </c>
      <c r="M496" s="233">
        <v>0</v>
      </c>
      <c r="N496" s="234"/>
    </row>
    <row r="497" spans="1:14" x14ac:dyDescent="0.2">
      <c r="A497" s="16" t="s">
        <v>71</v>
      </c>
      <c r="B497" s="118" t="s">
        <v>72</v>
      </c>
      <c r="C497" s="119"/>
      <c r="D497" s="119"/>
      <c r="E497" s="119"/>
      <c r="F497" s="119"/>
      <c r="G497" s="119"/>
      <c r="H497" s="17">
        <v>20516</v>
      </c>
      <c r="I497" s="233">
        <v>0</v>
      </c>
      <c r="J497" s="234"/>
      <c r="K497" s="17">
        <v>0</v>
      </c>
      <c r="L497" s="17">
        <v>0</v>
      </c>
      <c r="M497" s="233">
        <v>0</v>
      </c>
      <c r="N497" s="234"/>
    </row>
    <row r="498" spans="1:14" ht="25.5" customHeight="1" x14ac:dyDescent="0.2">
      <c r="A498" s="40" t="s">
        <v>206</v>
      </c>
      <c r="B498" s="157" t="s">
        <v>207</v>
      </c>
      <c r="C498" s="158"/>
      <c r="D498" s="158"/>
      <c r="E498" s="158"/>
      <c r="F498" s="158"/>
      <c r="G498" s="158"/>
      <c r="H498" s="46">
        <f>H499+H512+H519</f>
        <v>32533.85</v>
      </c>
      <c r="I498" s="238">
        <f>I499+I512+I519</f>
        <v>12316.08</v>
      </c>
      <c r="J498" s="239"/>
      <c r="K498" s="46">
        <f>K499+K512+K519</f>
        <v>4430</v>
      </c>
      <c r="L498" s="46">
        <f>L499+L512+L519</f>
        <v>3430</v>
      </c>
      <c r="M498" s="238">
        <f>M499+M512+M519</f>
        <v>3430</v>
      </c>
      <c r="N498" s="239"/>
    </row>
    <row r="499" spans="1:14" ht="26.45" customHeight="1" x14ac:dyDescent="0.2">
      <c r="A499" s="39" t="s">
        <v>208</v>
      </c>
      <c r="B499" s="153" t="s">
        <v>209</v>
      </c>
      <c r="C499" s="154"/>
      <c r="D499" s="154"/>
      <c r="E499" s="154"/>
      <c r="F499" s="154"/>
      <c r="G499" s="154"/>
      <c r="H499" s="45">
        <v>21583.71</v>
      </c>
      <c r="I499" s="236">
        <v>11686.08</v>
      </c>
      <c r="J499" s="237"/>
      <c r="K499" s="45">
        <v>3800</v>
      </c>
      <c r="L499" s="45">
        <v>2800</v>
      </c>
      <c r="M499" s="236">
        <v>2800</v>
      </c>
      <c r="N499" s="237"/>
    </row>
    <row r="500" spans="1:14" x14ac:dyDescent="0.2">
      <c r="A500" s="15" t="s">
        <v>80</v>
      </c>
      <c r="B500" s="122" t="s">
        <v>81</v>
      </c>
      <c r="C500" s="119"/>
      <c r="D500" s="119"/>
      <c r="E500" s="119"/>
      <c r="F500" s="119"/>
      <c r="G500" s="119"/>
      <c r="H500" s="44">
        <v>95.96</v>
      </c>
      <c r="I500" s="235">
        <v>1400</v>
      </c>
      <c r="J500" s="234"/>
      <c r="K500" s="44">
        <v>1400</v>
      </c>
      <c r="L500" s="44">
        <v>1400</v>
      </c>
      <c r="M500" s="235">
        <v>1400</v>
      </c>
      <c r="N500" s="234"/>
    </row>
    <row r="501" spans="1:14" x14ac:dyDescent="0.2">
      <c r="A501" s="16" t="s">
        <v>28</v>
      </c>
      <c r="B501" s="118" t="s">
        <v>29</v>
      </c>
      <c r="C501" s="119"/>
      <c r="D501" s="119"/>
      <c r="E501" s="119"/>
      <c r="F501" s="119"/>
      <c r="G501" s="119"/>
      <c r="H501" s="17">
        <v>95.96</v>
      </c>
      <c r="I501" s="233">
        <v>1400</v>
      </c>
      <c r="J501" s="234"/>
      <c r="K501" s="17">
        <v>1400</v>
      </c>
      <c r="L501" s="17">
        <v>1400</v>
      </c>
      <c r="M501" s="233">
        <v>1400</v>
      </c>
      <c r="N501" s="234"/>
    </row>
    <row r="502" spans="1:14" x14ac:dyDescent="0.2">
      <c r="A502" s="16" t="s">
        <v>69</v>
      </c>
      <c r="B502" s="118" t="s">
        <v>70</v>
      </c>
      <c r="C502" s="119"/>
      <c r="D502" s="119"/>
      <c r="E502" s="119"/>
      <c r="F502" s="119"/>
      <c r="G502" s="119"/>
      <c r="H502" s="17">
        <v>95.96</v>
      </c>
      <c r="I502" s="233">
        <v>1400</v>
      </c>
      <c r="J502" s="234"/>
      <c r="K502" s="17">
        <v>1400</v>
      </c>
      <c r="L502" s="17">
        <v>1400</v>
      </c>
      <c r="M502" s="233">
        <v>1400</v>
      </c>
      <c r="N502" s="234"/>
    </row>
    <row r="503" spans="1:14" x14ac:dyDescent="0.2">
      <c r="A503" s="15" t="s">
        <v>84</v>
      </c>
      <c r="B503" s="122" t="s">
        <v>85</v>
      </c>
      <c r="C503" s="119"/>
      <c r="D503" s="119"/>
      <c r="E503" s="119"/>
      <c r="F503" s="119"/>
      <c r="G503" s="119"/>
      <c r="H503" s="44">
        <v>12557.57</v>
      </c>
      <c r="I503" s="235">
        <v>1465.86</v>
      </c>
      <c r="J503" s="234"/>
      <c r="K503" s="44">
        <v>1400</v>
      </c>
      <c r="L503" s="44">
        <v>1400</v>
      </c>
      <c r="M503" s="235">
        <v>1400</v>
      </c>
      <c r="N503" s="234"/>
    </row>
    <row r="504" spans="1:14" x14ac:dyDescent="0.2">
      <c r="A504" s="16" t="s">
        <v>28</v>
      </c>
      <c r="B504" s="118" t="s">
        <v>29</v>
      </c>
      <c r="C504" s="119"/>
      <c r="D504" s="119"/>
      <c r="E504" s="119"/>
      <c r="F504" s="119"/>
      <c r="G504" s="119"/>
      <c r="H504" s="17">
        <v>12555.57</v>
      </c>
      <c r="I504" s="233">
        <v>1465.86</v>
      </c>
      <c r="J504" s="234"/>
      <c r="K504" s="17">
        <v>1400</v>
      </c>
      <c r="L504" s="17">
        <v>1400</v>
      </c>
      <c r="M504" s="233">
        <v>1400</v>
      </c>
      <c r="N504" s="234"/>
    </row>
    <row r="505" spans="1:14" x14ac:dyDescent="0.2">
      <c r="A505" s="16" t="s">
        <v>69</v>
      </c>
      <c r="B505" s="118" t="s">
        <v>70</v>
      </c>
      <c r="C505" s="119"/>
      <c r="D505" s="119"/>
      <c r="E505" s="119"/>
      <c r="F505" s="119"/>
      <c r="G505" s="119"/>
      <c r="H505" s="17">
        <v>12555.57</v>
      </c>
      <c r="I505" s="233">
        <v>1465.86</v>
      </c>
      <c r="J505" s="234"/>
      <c r="K505" s="17">
        <v>1400</v>
      </c>
      <c r="L505" s="17">
        <v>1400</v>
      </c>
      <c r="M505" s="233">
        <v>1400</v>
      </c>
      <c r="N505" s="234"/>
    </row>
    <row r="506" spans="1:14" x14ac:dyDescent="0.2">
      <c r="A506" s="15" t="s">
        <v>86</v>
      </c>
      <c r="B506" s="122" t="s">
        <v>87</v>
      </c>
      <c r="C506" s="119"/>
      <c r="D506" s="119"/>
      <c r="E506" s="119"/>
      <c r="F506" s="119"/>
      <c r="G506" s="119"/>
      <c r="H506" s="44">
        <v>3312.5</v>
      </c>
      <c r="I506" s="235">
        <v>3762.5</v>
      </c>
      <c r="J506" s="234"/>
      <c r="K506" s="44">
        <v>0</v>
      </c>
      <c r="L506" s="44">
        <v>0</v>
      </c>
      <c r="M506" s="235">
        <v>0</v>
      </c>
      <c r="N506" s="234"/>
    </row>
    <row r="507" spans="1:14" x14ac:dyDescent="0.2">
      <c r="A507" s="16" t="s">
        <v>28</v>
      </c>
      <c r="B507" s="118" t="s">
        <v>29</v>
      </c>
      <c r="C507" s="119"/>
      <c r="D507" s="119"/>
      <c r="E507" s="119"/>
      <c r="F507" s="119"/>
      <c r="G507" s="119"/>
      <c r="H507" s="17">
        <v>3312.5</v>
      </c>
      <c r="I507" s="233">
        <v>3762.5</v>
      </c>
      <c r="J507" s="234"/>
      <c r="K507" s="17">
        <v>0</v>
      </c>
      <c r="L507" s="17">
        <v>0</v>
      </c>
      <c r="M507" s="233">
        <v>0</v>
      </c>
      <c r="N507" s="234"/>
    </row>
    <row r="508" spans="1:14" x14ac:dyDescent="0.2">
      <c r="A508" s="16" t="s">
        <v>69</v>
      </c>
      <c r="B508" s="118" t="s">
        <v>70</v>
      </c>
      <c r="C508" s="119"/>
      <c r="D508" s="119"/>
      <c r="E508" s="119"/>
      <c r="F508" s="119"/>
      <c r="G508" s="119"/>
      <c r="H508" s="17">
        <v>3312.5</v>
      </c>
      <c r="I508" s="233">
        <v>3762.5</v>
      </c>
      <c r="J508" s="234"/>
      <c r="K508" s="17">
        <v>0</v>
      </c>
      <c r="L508" s="17">
        <v>0</v>
      </c>
      <c r="M508" s="233">
        <v>0</v>
      </c>
      <c r="N508" s="234"/>
    </row>
    <row r="509" spans="1:14" x14ac:dyDescent="0.2">
      <c r="A509" s="15" t="s">
        <v>106</v>
      </c>
      <c r="B509" s="122" t="s">
        <v>107</v>
      </c>
      <c r="C509" s="119"/>
      <c r="D509" s="119"/>
      <c r="E509" s="119"/>
      <c r="F509" s="119"/>
      <c r="G509" s="119"/>
      <c r="H509" s="44">
        <v>2482.1799999999998</v>
      </c>
      <c r="I509" s="235">
        <v>5057.72</v>
      </c>
      <c r="J509" s="234"/>
      <c r="K509" s="44">
        <v>1000</v>
      </c>
      <c r="L509" s="44">
        <v>0</v>
      </c>
      <c r="M509" s="235">
        <v>0</v>
      </c>
      <c r="N509" s="234"/>
    </row>
    <row r="510" spans="1:14" x14ac:dyDescent="0.2">
      <c r="A510" s="16" t="s">
        <v>28</v>
      </c>
      <c r="B510" s="118" t="s">
        <v>29</v>
      </c>
      <c r="C510" s="119"/>
      <c r="D510" s="119"/>
      <c r="E510" s="119"/>
      <c r="F510" s="119"/>
      <c r="G510" s="119"/>
      <c r="H510" s="17">
        <v>2482.1799999999998</v>
      </c>
      <c r="I510" s="233">
        <v>5057.72</v>
      </c>
      <c r="J510" s="234"/>
      <c r="K510" s="17">
        <v>1000</v>
      </c>
      <c r="L510" s="17">
        <v>0</v>
      </c>
      <c r="M510" s="233">
        <v>0</v>
      </c>
      <c r="N510" s="234"/>
    </row>
    <row r="511" spans="1:14" x14ac:dyDescent="0.2">
      <c r="A511" s="16" t="s">
        <v>69</v>
      </c>
      <c r="B511" s="118" t="s">
        <v>70</v>
      </c>
      <c r="C511" s="119"/>
      <c r="D511" s="119"/>
      <c r="E511" s="119"/>
      <c r="F511" s="119"/>
      <c r="G511" s="119"/>
      <c r="H511" s="17">
        <v>2482.1799999999998</v>
      </c>
      <c r="I511" s="233">
        <v>5057.72</v>
      </c>
      <c r="J511" s="234"/>
      <c r="K511" s="17">
        <v>1000</v>
      </c>
      <c r="L511" s="17">
        <v>0</v>
      </c>
      <c r="M511" s="233">
        <v>0</v>
      </c>
      <c r="N511" s="234"/>
    </row>
    <row r="512" spans="1:14" ht="27.6" customHeight="1" x14ac:dyDescent="0.2">
      <c r="A512" s="39" t="s">
        <v>210</v>
      </c>
      <c r="B512" s="153" t="s">
        <v>211</v>
      </c>
      <c r="C512" s="154"/>
      <c r="D512" s="154"/>
      <c r="E512" s="154"/>
      <c r="F512" s="154"/>
      <c r="G512" s="154"/>
      <c r="H512" s="45">
        <v>1331</v>
      </c>
      <c r="I512" s="236">
        <v>630</v>
      </c>
      <c r="J512" s="237"/>
      <c r="K512" s="45">
        <v>630</v>
      </c>
      <c r="L512" s="45">
        <v>630</v>
      </c>
      <c r="M512" s="236">
        <v>630</v>
      </c>
      <c r="N512" s="237"/>
    </row>
    <row r="513" spans="1:14" x14ac:dyDescent="0.2">
      <c r="A513" s="15" t="s">
        <v>76</v>
      </c>
      <c r="B513" s="122" t="s">
        <v>77</v>
      </c>
      <c r="C513" s="119"/>
      <c r="D513" s="119"/>
      <c r="E513" s="119"/>
      <c r="F513" s="119"/>
      <c r="G513" s="119"/>
      <c r="H513" s="44">
        <v>630</v>
      </c>
      <c r="I513" s="235">
        <v>630</v>
      </c>
      <c r="J513" s="234"/>
      <c r="K513" s="44">
        <v>630</v>
      </c>
      <c r="L513" s="44">
        <v>630</v>
      </c>
      <c r="M513" s="235">
        <v>630</v>
      </c>
      <c r="N513" s="234"/>
    </row>
    <row r="514" spans="1:14" x14ac:dyDescent="0.2">
      <c r="A514" s="16" t="s">
        <v>28</v>
      </c>
      <c r="B514" s="118" t="s">
        <v>29</v>
      </c>
      <c r="C514" s="119"/>
      <c r="D514" s="119"/>
      <c r="E514" s="119"/>
      <c r="F514" s="119"/>
      <c r="G514" s="119"/>
      <c r="H514" s="17">
        <v>630</v>
      </c>
      <c r="I514" s="233">
        <v>630</v>
      </c>
      <c r="J514" s="234"/>
      <c r="K514" s="17">
        <v>630</v>
      </c>
      <c r="L514" s="17">
        <v>630</v>
      </c>
      <c r="M514" s="233">
        <v>630</v>
      </c>
      <c r="N514" s="234"/>
    </row>
    <row r="515" spans="1:14" x14ac:dyDescent="0.2">
      <c r="A515" s="16" t="s">
        <v>69</v>
      </c>
      <c r="B515" s="118" t="s">
        <v>70</v>
      </c>
      <c r="C515" s="119"/>
      <c r="D515" s="119"/>
      <c r="E515" s="119"/>
      <c r="F515" s="119"/>
      <c r="G515" s="119"/>
      <c r="H515" s="17">
        <v>630</v>
      </c>
      <c r="I515" s="17"/>
      <c r="J515" s="80">
        <v>630</v>
      </c>
      <c r="K515" s="81">
        <v>630</v>
      </c>
      <c r="L515" s="81">
        <v>630</v>
      </c>
      <c r="M515" s="81"/>
      <c r="N515" s="80">
        <v>630</v>
      </c>
    </row>
    <row r="516" spans="1:14" x14ac:dyDescent="0.2">
      <c r="A516" s="15" t="s">
        <v>94</v>
      </c>
      <c r="B516" s="122" t="s">
        <v>95</v>
      </c>
      <c r="C516" s="119"/>
      <c r="D516" s="119"/>
      <c r="E516" s="119"/>
      <c r="F516" s="119"/>
      <c r="G516" s="119"/>
      <c r="H516" s="44">
        <v>701</v>
      </c>
      <c r="I516" s="235">
        <v>0</v>
      </c>
      <c r="J516" s="234"/>
      <c r="K516" s="44">
        <v>0</v>
      </c>
      <c r="L516" s="44">
        <v>0</v>
      </c>
      <c r="M516" s="235">
        <v>0</v>
      </c>
      <c r="N516" s="234"/>
    </row>
    <row r="517" spans="1:14" x14ac:dyDescent="0.2">
      <c r="A517" s="16" t="s">
        <v>28</v>
      </c>
      <c r="B517" s="118" t="s">
        <v>29</v>
      </c>
      <c r="C517" s="119"/>
      <c r="D517" s="119"/>
      <c r="E517" s="119"/>
      <c r="F517" s="119"/>
      <c r="G517" s="119"/>
      <c r="H517" s="17">
        <v>701</v>
      </c>
      <c r="I517" s="17"/>
      <c r="J517" s="80">
        <v>0</v>
      </c>
      <c r="K517" s="81">
        <v>0</v>
      </c>
      <c r="L517" s="81">
        <v>0</v>
      </c>
      <c r="M517" s="81"/>
      <c r="N517" s="80">
        <v>0</v>
      </c>
    </row>
    <row r="518" spans="1:14" x14ac:dyDescent="0.2">
      <c r="A518" s="16" t="s">
        <v>69</v>
      </c>
      <c r="B518" s="118" t="s">
        <v>70</v>
      </c>
      <c r="C518" s="119"/>
      <c r="D518" s="119"/>
      <c r="E518" s="119"/>
      <c r="F518" s="119"/>
      <c r="G518" s="119"/>
      <c r="H518" s="17">
        <v>701</v>
      </c>
      <c r="I518" s="233">
        <v>0</v>
      </c>
      <c r="J518" s="234"/>
      <c r="K518" s="17">
        <v>0</v>
      </c>
      <c r="L518" s="17">
        <v>0</v>
      </c>
      <c r="M518" s="233">
        <v>0</v>
      </c>
      <c r="N518" s="234"/>
    </row>
    <row r="519" spans="1:14" ht="27" customHeight="1" x14ac:dyDescent="0.2">
      <c r="A519" s="39" t="s">
        <v>212</v>
      </c>
      <c r="B519" s="153" t="s">
        <v>213</v>
      </c>
      <c r="C519" s="154"/>
      <c r="D519" s="154"/>
      <c r="E519" s="154"/>
      <c r="F519" s="154"/>
      <c r="G519" s="154"/>
      <c r="H519" s="45">
        <v>9619.14</v>
      </c>
      <c r="I519" s="236">
        <v>0</v>
      </c>
      <c r="J519" s="237"/>
      <c r="K519" s="45">
        <v>0</v>
      </c>
      <c r="L519" s="45">
        <v>0</v>
      </c>
      <c r="M519" s="236">
        <v>0</v>
      </c>
      <c r="N519" s="237"/>
    </row>
    <row r="520" spans="1:14" x14ac:dyDescent="0.2">
      <c r="A520" s="15" t="s">
        <v>92</v>
      </c>
      <c r="B520" s="122" t="s">
        <v>93</v>
      </c>
      <c r="C520" s="119"/>
      <c r="D520" s="119"/>
      <c r="E520" s="119"/>
      <c r="F520" s="119"/>
      <c r="G520" s="119"/>
      <c r="H520" s="44">
        <v>9619.14</v>
      </c>
      <c r="I520" s="235">
        <v>0</v>
      </c>
      <c r="J520" s="234"/>
      <c r="K520" s="44">
        <v>0</v>
      </c>
      <c r="L520" s="44">
        <v>0</v>
      </c>
      <c r="M520" s="235">
        <v>0</v>
      </c>
      <c r="N520" s="234"/>
    </row>
    <row r="521" spans="1:14" x14ac:dyDescent="0.2">
      <c r="A521" s="16" t="s">
        <v>26</v>
      </c>
      <c r="B521" s="118" t="s">
        <v>27</v>
      </c>
      <c r="C521" s="119"/>
      <c r="D521" s="119"/>
      <c r="E521" s="119"/>
      <c r="F521" s="119"/>
      <c r="G521" s="119"/>
      <c r="H521" s="17">
        <v>4409.97</v>
      </c>
      <c r="I521" s="233">
        <v>0</v>
      </c>
      <c r="J521" s="234"/>
      <c r="K521" s="17">
        <v>0</v>
      </c>
      <c r="L521" s="17">
        <v>0</v>
      </c>
      <c r="M521" s="233">
        <v>0</v>
      </c>
      <c r="N521" s="234"/>
    </row>
    <row r="522" spans="1:14" x14ac:dyDescent="0.2">
      <c r="A522" s="16" t="s">
        <v>61</v>
      </c>
      <c r="B522" s="118" t="s">
        <v>62</v>
      </c>
      <c r="C522" s="119"/>
      <c r="D522" s="119"/>
      <c r="E522" s="119"/>
      <c r="F522" s="119"/>
      <c r="G522" s="119"/>
      <c r="H522" s="17">
        <v>4409.97</v>
      </c>
      <c r="I522" s="233">
        <v>0</v>
      </c>
      <c r="J522" s="234"/>
      <c r="K522" s="17">
        <v>0</v>
      </c>
      <c r="L522" s="17">
        <v>0</v>
      </c>
      <c r="M522" s="233">
        <v>0</v>
      </c>
      <c r="N522" s="234"/>
    </row>
    <row r="523" spans="1:14" x14ac:dyDescent="0.2">
      <c r="A523" s="16" t="s">
        <v>28</v>
      </c>
      <c r="B523" s="118" t="s">
        <v>29</v>
      </c>
      <c r="C523" s="119"/>
      <c r="D523" s="119"/>
      <c r="E523" s="119"/>
      <c r="F523" s="119"/>
      <c r="G523" s="119"/>
      <c r="H523" s="17">
        <v>5209.17</v>
      </c>
      <c r="I523" s="233">
        <v>0</v>
      </c>
      <c r="J523" s="234"/>
      <c r="K523" s="17">
        <v>0</v>
      </c>
      <c r="L523" s="17">
        <v>0</v>
      </c>
      <c r="M523" s="233">
        <v>0</v>
      </c>
      <c r="N523" s="234"/>
    </row>
    <row r="524" spans="1:14" x14ac:dyDescent="0.2">
      <c r="A524" s="16" t="s">
        <v>69</v>
      </c>
      <c r="B524" s="118" t="s">
        <v>70</v>
      </c>
      <c r="C524" s="119"/>
      <c r="D524" s="119"/>
      <c r="E524" s="119"/>
      <c r="F524" s="119"/>
      <c r="G524" s="119"/>
      <c r="H524" s="17">
        <v>5209.17</v>
      </c>
      <c r="I524" s="233">
        <v>0</v>
      </c>
      <c r="J524" s="234"/>
      <c r="K524" s="17">
        <v>0</v>
      </c>
      <c r="L524" s="17">
        <v>0</v>
      </c>
      <c r="M524" s="233">
        <v>0</v>
      </c>
      <c r="N524" s="234"/>
    </row>
    <row r="525" spans="1:14" ht="25.5" customHeight="1" x14ac:dyDescent="0.2">
      <c r="A525" s="40" t="s">
        <v>214</v>
      </c>
      <c r="B525" s="157" t="s">
        <v>215</v>
      </c>
      <c r="C525" s="158"/>
      <c r="D525" s="158"/>
      <c r="E525" s="158"/>
      <c r="F525" s="158"/>
      <c r="G525" s="158"/>
      <c r="H525" s="46">
        <v>22755.64</v>
      </c>
      <c r="I525" s="238">
        <v>0</v>
      </c>
      <c r="J525" s="239"/>
      <c r="K525" s="46">
        <v>0</v>
      </c>
      <c r="L525" s="46">
        <v>0</v>
      </c>
      <c r="M525" s="238">
        <v>0</v>
      </c>
      <c r="N525" s="239"/>
    </row>
    <row r="526" spans="1:14" ht="25.5" x14ac:dyDescent="0.2">
      <c r="A526" s="39" t="s">
        <v>216</v>
      </c>
      <c r="B526" s="153" t="s">
        <v>217</v>
      </c>
      <c r="C526" s="154"/>
      <c r="D526" s="154"/>
      <c r="E526" s="154"/>
      <c r="F526" s="154"/>
      <c r="G526" s="154"/>
      <c r="H526" s="45">
        <v>22755.64</v>
      </c>
      <c r="I526" s="236">
        <v>0</v>
      </c>
      <c r="J526" s="237"/>
      <c r="K526" s="45">
        <v>0</v>
      </c>
      <c r="L526" s="45">
        <v>0</v>
      </c>
      <c r="M526" s="236">
        <v>0</v>
      </c>
      <c r="N526" s="237"/>
    </row>
    <row r="527" spans="1:14" x14ac:dyDescent="0.2">
      <c r="A527" s="15" t="s">
        <v>76</v>
      </c>
      <c r="B527" s="122" t="s">
        <v>77</v>
      </c>
      <c r="C527" s="119"/>
      <c r="D527" s="119"/>
      <c r="E527" s="119"/>
      <c r="F527" s="119"/>
      <c r="G527" s="119"/>
      <c r="H527" s="44">
        <f>H528</f>
        <v>6521.64</v>
      </c>
      <c r="I527" s="235">
        <v>0</v>
      </c>
      <c r="J527" s="234"/>
      <c r="K527" s="44">
        <v>0</v>
      </c>
      <c r="L527" s="44">
        <v>0</v>
      </c>
      <c r="M527" s="235">
        <v>0</v>
      </c>
      <c r="N527" s="234"/>
    </row>
    <row r="528" spans="1:14" x14ac:dyDescent="0.2">
      <c r="A528" s="16" t="s">
        <v>26</v>
      </c>
      <c r="B528" s="118" t="s">
        <v>27</v>
      </c>
      <c r="C528" s="119"/>
      <c r="D528" s="119"/>
      <c r="E528" s="119"/>
      <c r="F528" s="119"/>
      <c r="G528" s="119"/>
      <c r="H528" s="17">
        <f>H529+H530</f>
        <v>6521.64</v>
      </c>
      <c r="I528" s="233">
        <v>0</v>
      </c>
      <c r="J528" s="234"/>
      <c r="K528" s="17">
        <v>0</v>
      </c>
      <c r="L528" s="17">
        <v>0</v>
      </c>
      <c r="M528" s="233">
        <v>0</v>
      </c>
      <c r="N528" s="234"/>
    </row>
    <row r="529" spans="1:14" x14ac:dyDescent="0.2">
      <c r="A529" s="16" t="s">
        <v>59</v>
      </c>
      <c r="B529" s="118" t="s">
        <v>60</v>
      </c>
      <c r="C529" s="119"/>
      <c r="D529" s="119"/>
      <c r="E529" s="119"/>
      <c r="F529" s="119"/>
      <c r="G529" s="119"/>
      <c r="H529" s="17">
        <v>5803.64</v>
      </c>
      <c r="I529" s="233">
        <v>0</v>
      </c>
      <c r="J529" s="234"/>
      <c r="K529" s="17">
        <v>0</v>
      </c>
      <c r="L529" s="17">
        <v>0</v>
      </c>
      <c r="M529" s="233">
        <v>0</v>
      </c>
      <c r="N529" s="234"/>
    </row>
    <row r="530" spans="1:14" x14ac:dyDescent="0.2">
      <c r="A530" s="16" t="s">
        <v>61</v>
      </c>
      <c r="B530" s="118" t="s">
        <v>62</v>
      </c>
      <c r="C530" s="119"/>
      <c r="D530" s="119"/>
      <c r="E530" s="119"/>
      <c r="F530" s="119"/>
      <c r="G530" s="119"/>
      <c r="H530" s="17">
        <v>718</v>
      </c>
      <c r="I530" s="233">
        <v>0</v>
      </c>
      <c r="J530" s="234"/>
      <c r="K530" s="17">
        <v>0</v>
      </c>
      <c r="L530" s="17">
        <v>0</v>
      </c>
      <c r="M530" s="233">
        <v>0</v>
      </c>
      <c r="N530" s="234"/>
    </row>
    <row r="531" spans="1:14" x14ac:dyDescent="0.2">
      <c r="A531" s="15" t="s">
        <v>90</v>
      </c>
      <c r="B531" s="122" t="s">
        <v>91</v>
      </c>
      <c r="C531" s="119"/>
      <c r="D531" s="119"/>
      <c r="E531" s="119"/>
      <c r="F531" s="119"/>
      <c r="G531" s="119"/>
      <c r="H531" s="44">
        <f>H532</f>
        <v>16234</v>
      </c>
      <c r="I531" s="235">
        <v>0</v>
      </c>
      <c r="J531" s="234"/>
      <c r="K531" s="44">
        <v>0</v>
      </c>
      <c r="L531" s="44">
        <v>0</v>
      </c>
      <c r="M531" s="235">
        <v>0</v>
      </c>
      <c r="N531" s="234"/>
    </row>
    <row r="532" spans="1:14" x14ac:dyDescent="0.2">
      <c r="A532" s="16" t="s">
        <v>26</v>
      </c>
      <c r="B532" s="118" t="s">
        <v>27</v>
      </c>
      <c r="C532" s="119"/>
      <c r="D532" s="119"/>
      <c r="E532" s="119"/>
      <c r="F532" s="119"/>
      <c r="G532" s="119"/>
      <c r="H532" s="17">
        <f>H533+H534</f>
        <v>16234</v>
      </c>
      <c r="I532" s="233">
        <v>0</v>
      </c>
      <c r="J532" s="234"/>
      <c r="K532" s="17">
        <v>0</v>
      </c>
      <c r="L532" s="17">
        <v>0</v>
      </c>
      <c r="M532" s="233">
        <v>0</v>
      </c>
      <c r="N532" s="234"/>
    </row>
    <row r="533" spans="1:14" x14ac:dyDescent="0.2">
      <c r="A533" s="16" t="s">
        <v>59</v>
      </c>
      <c r="B533" s="118" t="s">
        <v>60</v>
      </c>
      <c r="C533" s="119"/>
      <c r="D533" s="119"/>
      <c r="E533" s="119"/>
      <c r="F533" s="119"/>
      <c r="G533" s="119"/>
      <c r="H533" s="17">
        <v>14688.96</v>
      </c>
      <c r="I533" s="233">
        <v>0</v>
      </c>
      <c r="J533" s="234"/>
      <c r="K533" s="17">
        <v>0</v>
      </c>
      <c r="L533" s="17">
        <v>0</v>
      </c>
      <c r="M533" s="233">
        <v>0</v>
      </c>
      <c r="N533" s="234"/>
    </row>
    <row r="534" spans="1:14" x14ac:dyDescent="0.2">
      <c r="A534" s="16" t="s">
        <v>61</v>
      </c>
      <c r="B534" s="118" t="s">
        <v>62</v>
      </c>
      <c r="C534" s="119"/>
      <c r="D534" s="119"/>
      <c r="E534" s="119"/>
      <c r="F534" s="119"/>
      <c r="G534" s="119"/>
      <c r="H534" s="17">
        <v>1545.04</v>
      </c>
      <c r="I534" s="233">
        <v>0</v>
      </c>
      <c r="J534" s="234"/>
      <c r="K534" s="17">
        <v>0</v>
      </c>
      <c r="L534" s="17">
        <v>0</v>
      </c>
      <c r="M534" s="233">
        <v>0</v>
      </c>
      <c r="N534" s="234"/>
    </row>
    <row r="535" spans="1:14" ht="25.5" customHeight="1" x14ac:dyDescent="0.2">
      <c r="A535" s="40" t="s">
        <v>218</v>
      </c>
      <c r="B535" s="157" t="s">
        <v>219</v>
      </c>
      <c r="C535" s="158"/>
      <c r="D535" s="158"/>
      <c r="E535" s="158"/>
      <c r="F535" s="158"/>
      <c r="G535" s="158"/>
      <c r="H535" s="46">
        <f>H536</f>
        <v>12042.91</v>
      </c>
      <c r="I535" s="238">
        <v>27844.06</v>
      </c>
      <c r="J535" s="239"/>
      <c r="K535" s="46">
        <f>K536</f>
        <v>0</v>
      </c>
      <c r="L535" s="46">
        <f>L536</f>
        <v>0</v>
      </c>
      <c r="M535" s="238">
        <v>0</v>
      </c>
      <c r="N535" s="239"/>
    </row>
    <row r="536" spans="1:14" ht="25.5" x14ac:dyDescent="0.2">
      <c r="A536" s="39" t="s">
        <v>220</v>
      </c>
      <c r="B536" s="153" t="s">
        <v>221</v>
      </c>
      <c r="C536" s="154"/>
      <c r="D536" s="154"/>
      <c r="E536" s="154"/>
      <c r="F536" s="154"/>
      <c r="G536" s="154"/>
      <c r="H536" s="45">
        <f>H537+H541</f>
        <v>12042.91</v>
      </c>
      <c r="I536" s="236">
        <v>27844.06</v>
      </c>
      <c r="J536" s="237"/>
      <c r="K536" s="45">
        <v>0</v>
      </c>
      <c r="L536" s="45">
        <v>0</v>
      </c>
      <c r="M536" s="236">
        <v>0</v>
      </c>
      <c r="N536" s="237"/>
    </row>
    <row r="537" spans="1:14" x14ac:dyDescent="0.2">
      <c r="A537" s="15" t="s">
        <v>76</v>
      </c>
      <c r="B537" s="122" t="s">
        <v>77</v>
      </c>
      <c r="C537" s="119"/>
      <c r="D537" s="119"/>
      <c r="E537" s="119"/>
      <c r="F537" s="119"/>
      <c r="G537" s="119"/>
      <c r="H537" s="44">
        <v>3994.69</v>
      </c>
      <c r="I537" s="235">
        <v>15146.63</v>
      </c>
      <c r="J537" s="234"/>
      <c r="K537" s="44">
        <v>0</v>
      </c>
      <c r="L537" s="44">
        <v>0</v>
      </c>
      <c r="M537" s="235">
        <v>0</v>
      </c>
      <c r="N537" s="234"/>
    </row>
    <row r="538" spans="1:14" x14ac:dyDescent="0.2">
      <c r="A538" s="16" t="s">
        <v>26</v>
      </c>
      <c r="B538" s="118" t="s">
        <v>27</v>
      </c>
      <c r="C538" s="119"/>
      <c r="D538" s="119"/>
      <c r="E538" s="119"/>
      <c r="F538" s="119"/>
      <c r="G538" s="119"/>
      <c r="H538" s="17">
        <v>3994.69</v>
      </c>
      <c r="I538" s="233">
        <v>15146.63</v>
      </c>
      <c r="J538" s="234"/>
      <c r="K538" s="17">
        <v>0</v>
      </c>
      <c r="L538" s="17">
        <v>0</v>
      </c>
      <c r="M538" s="233">
        <v>0</v>
      </c>
      <c r="N538" s="234"/>
    </row>
    <row r="539" spans="1:14" x14ac:dyDescent="0.2">
      <c r="A539" s="16" t="s">
        <v>59</v>
      </c>
      <c r="B539" s="118" t="s">
        <v>60</v>
      </c>
      <c r="C539" s="119"/>
      <c r="D539" s="119"/>
      <c r="E539" s="119"/>
      <c r="F539" s="119"/>
      <c r="G539" s="119"/>
      <c r="H539" s="17">
        <v>3801.74</v>
      </c>
      <c r="I539" s="233">
        <v>14787.54</v>
      </c>
      <c r="J539" s="234"/>
      <c r="K539" s="17">
        <v>0</v>
      </c>
      <c r="L539" s="17">
        <v>0</v>
      </c>
      <c r="M539" s="233">
        <v>0</v>
      </c>
      <c r="N539" s="234"/>
    </row>
    <row r="540" spans="1:14" x14ac:dyDescent="0.2">
      <c r="A540" s="16" t="s">
        <v>61</v>
      </c>
      <c r="B540" s="118" t="s">
        <v>62</v>
      </c>
      <c r="C540" s="119"/>
      <c r="D540" s="119"/>
      <c r="E540" s="119"/>
      <c r="F540" s="119"/>
      <c r="G540" s="119"/>
      <c r="H540" s="17">
        <v>192.95</v>
      </c>
      <c r="I540" s="233">
        <v>359.09</v>
      </c>
      <c r="J540" s="234"/>
      <c r="K540" s="17">
        <v>0</v>
      </c>
      <c r="L540" s="17">
        <v>0</v>
      </c>
      <c r="M540" s="233">
        <v>0</v>
      </c>
      <c r="N540" s="234"/>
    </row>
    <row r="541" spans="1:14" x14ac:dyDescent="0.2">
      <c r="A541" s="15" t="s">
        <v>90</v>
      </c>
      <c r="B541" s="122" t="s">
        <v>91</v>
      </c>
      <c r="C541" s="119"/>
      <c r="D541" s="119"/>
      <c r="E541" s="119"/>
      <c r="F541" s="119"/>
      <c r="G541" s="119"/>
      <c r="H541" s="44">
        <v>8048.22</v>
      </c>
      <c r="I541" s="235">
        <v>12697.43</v>
      </c>
      <c r="J541" s="234"/>
      <c r="K541" s="44">
        <v>0</v>
      </c>
      <c r="L541" s="44">
        <v>0</v>
      </c>
      <c r="M541" s="235">
        <v>0</v>
      </c>
      <c r="N541" s="234"/>
    </row>
    <row r="542" spans="1:14" x14ac:dyDescent="0.2">
      <c r="A542" s="16" t="s">
        <v>26</v>
      </c>
      <c r="B542" s="118" t="s">
        <v>27</v>
      </c>
      <c r="C542" s="119"/>
      <c r="D542" s="119"/>
      <c r="E542" s="119"/>
      <c r="F542" s="119"/>
      <c r="G542" s="119"/>
      <c r="H542" s="17">
        <v>8048.22</v>
      </c>
      <c r="I542" s="233">
        <v>12697.43</v>
      </c>
      <c r="J542" s="234"/>
      <c r="K542" s="17">
        <v>0</v>
      </c>
      <c r="L542" s="17">
        <v>0</v>
      </c>
      <c r="M542" s="233">
        <v>0</v>
      </c>
      <c r="N542" s="234"/>
    </row>
    <row r="543" spans="1:14" x14ac:dyDescent="0.2">
      <c r="A543" s="16" t="s">
        <v>59</v>
      </c>
      <c r="B543" s="118" t="s">
        <v>60</v>
      </c>
      <c r="C543" s="119"/>
      <c r="D543" s="119"/>
      <c r="E543" s="119"/>
      <c r="F543" s="119"/>
      <c r="G543" s="119"/>
      <c r="H543" s="17">
        <v>7358</v>
      </c>
      <c r="I543" s="233">
        <v>11768.13</v>
      </c>
      <c r="J543" s="234"/>
      <c r="K543" s="17">
        <v>0</v>
      </c>
      <c r="L543" s="17">
        <v>0</v>
      </c>
      <c r="M543" s="233">
        <v>0</v>
      </c>
      <c r="N543" s="234"/>
    </row>
    <row r="544" spans="1:14" x14ac:dyDescent="0.2">
      <c r="A544" s="16" t="s">
        <v>61</v>
      </c>
      <c r="B544" s="118" t="s">
        <v>62</v>
      </c>
      <c r="C544" s="119"/>
      <c r="D544" s="119"/>
      <c r="E544" s="119"/>
      <c r="F544" s="119"/>
      <c r="G544" s="119"/>
      <c r="H544" s="17">
        <v>690.22</v>
      </c>
      <c r="I544" s="233">
        <v>929.3</v>
      </c>
      <c r="J544" s="234"/>
      <c r="K544" s="17">
        <v>0</v>
      </c>
      <c r="L544" s="17">
        <v>0</v>
      </c>
      <c r="M544" s="233">
        <v>0</v>
      </c>
      <c r="N544" s="234"/>
    </row>
    <row r="545" spans="1:14" ht="25.5" customHeight="1" x14ac:dyDescent="0.2">
      <c r="A545" s="40" t="s">
        <v>222</v>
      </c>
      <c r="B545" s="157" t="s">
        <v>223</v>
      </c>
      <c r="C545" s="158"/>
      <c r="D545" s="158"/>
      <c r="E545" s="158"/>
      <c r="F545" s="158"/>
      <c r="G545" s="158"/>
      <c r="H545" s="46">
        <v>0</v>
      </c>
      <c r="I545" s="238">
        <v>3680</v>
      </c>
      <c r="J545" s="239"/>
      <c r="K545" s="46">
        <v>2070</v>
      </c>
      <c r="L545" s="46">
        <v>0</v>
      </c>
      <c r="M545" s="238">
        <v>0</v>
      </c>
      <c r="N545" s="239"/>
    </row>
    <row r="546" spans="1:14" ht="25.5" x14ac:dyDescent="0.2">
      <c r="A546" s="39" t="s">
        <v>224</v>
      </c>
      <c r="B546" s="153" t="s">
        <v>225</v>
      </c>
      <c r="C546" s="154"/>
      <c r="D546" s="154"/>
      <c r="E546" s="154"/>
      <c r="F546" s="154"/>
      <c r="G546" s="154"/>
      <c r="H546" s="45">
        <v>0</v>
      </c>
      <c r="I546" s="236">
        <v>3680</v>
      </c>
      <c r="J546" s="237"/>
      <c r="K546" s="45">
        <v>2070</v>
      </c>
      <c r="L546" s="45">
        <v>0</v>
      </c>
      <c r="M546" s="236">
        <v>0</v>
      </c>
      <c r="N546" s="237"/>
    </row>
    <row r="547" spans="1:14" x14ac:dyDescent="0.2">
      <c r="A547" s="15" t="s">
        <v>90</v>
      </c>
      <c r="B547" s="122" t="s">
        <v>91</v>
      </c>
      <c r="C547" s="119"/>
      <c r="D547" s="119"/>
      <c r="E547" s="119"/>
      <c r="F547" s="119"/>
      <c r="G547" s="119"/>
      <c r="H547" s="44">
        <v>0</v>
      </c>
      <c r="I547" s="235">
        <v>3680</v>
      </c>
      <c r="J547" s="234"/>
      <c r="K547" s="44">
        <v>2070</v>
      </c>
      <c r="L547" s="44">
        <v>0</v>
      </c>
      <c r="M547" s="235">
        <v>0</v>
      </c>
      <c r="N547" s="234"/>
    </row>
    <row r="548" spans="1:14" x14ac:dyDescent="0.2">
      <c r="A548" s="16" t="s">
        <v>26</v>
      </c>
      <c r="B548" s="118" t="s">
        <v>27</v>
      </c>
      <c r="C548" s="119"/>
      <c r="D548" s="119"/>
      <c r="E548" s="119"/>
      <c r="F548" s="119"/>
      <c r="G548" s="119"/>
      <c r="H548" s="17">
        <v>0</v>
      </c>
      <c r="I548" s="233">
        <v>3480</v>
      </c>
      <c r="J548" s="234"/>
      <c r="K548" s="17">
        <v>1870</v>
      </c>
      <c r="L548" s="17">
        <v>0</v>
      </c>
      <c r="M548" s="233">
        <v>0</v>
      </c>
      <c r="N548" s="234"/>
    </row>
    <row r="549" spans="1:14" x14ac:dyDescent="0.2">
      <c r="A549" s="16" t="s">
        <v>61</v>
      </c>
      <c r="B549" s="118" t="s">
        <v>62</v>
      </c>
      <c r="C549" s="119"/>
      <c r="D549" s="119"/>
      <c r="E549" s="119"/>
      <c r="F549" s="119"/>
      <c r="G549" s="119"/>
      <c r="H549" s="17">
        <v>0</v>
      </c>
      <c r="I549" s="233">
        <v>3480</v>
      </c>
      <c r="J549" s="234"/>
      <c r="K549" s="17">
        <v>1870</v>
      </c>
      <c r="L549" s="17">
        <v>0</v>
      </c>
      <c r="M549" s="233">
        <v>0</v>
      </c>
      <c r="N549" s="234"/>
    </row>
    <row r="550" spans="1:14" x14ac:dyDescent="0.2">
      <c r="A550" s="16" t="s">
        <v>28</v>
      </c>
      <c r="B550" s="118" t="s">
        <v>29</v>
      </c>
      <c r="C550" s="119"/>
      <c r="D550" s="119"/>
      <c r="E550" s="119"/>
      <c r="F550" s="119"/>
      <c r="G550" s="119"/>
      <c r="H550" s="17">
        <v>0</v>
      </c>
      <c r="I550" s="233">
        <v>200</v>
      </c>
      <c r="J550" s="234"/>
      <c r="K550" s="17">
        <v>200</v>
      </c>
      <c r="L550" s="17">
        <v>0</v>
      </c>
      <c r="M550" s="233">
        <v>0</v>
      </c>
      <c r="N550" s="234"/>
    </row>
    <row r="551" spans="1:14" ht="12.75" customHeight="1" x14ac:dyDescent="0.2">
      <c r="A551" s="16" t="s">
        <v>69</v>
      </c>
      <c r="B551" s="118" t="s">
        <v>70</v>
      </c>
      <c r="C551" s="119"/>
      <c r="D551" s="119"/>
      <c r="E551" s="119"/>
      <c r="F551" s="119"/>
      <c r="G551" s="119"/>
      <c r="H551" s="17">
        <v>0</v>
      </c>
      <c r="I551" s="233">
        <v>200</v>
      </c>
      <c r="J551" s="234"/>
      <c r="K551" s="17">
        <v>200</v>
      </c>
      <c r="L551" s="17">
        <v>0</v>
      </c>
      <c r="M551" s="233">
        <v>0</v>
      </c>
      <c r="N551" s="234"/>
    </row>
    <row r="552" spans="1:14" ht="25.5" customHeight="1" x14ac:dyDescent="0.2">
      <c r="A552" s="40" t="s">
        <v>226</v>
      </c>
      <c r="B552" s="157" t="s">
        <v>227</v>
      </c>
      <c r="C552" s="158"/>
      <c r="D552" s="158"/>
      <c r="E552" s="158"/>
      <c r="F552" s="158"/>
      <c r="G552" s="158"/>
      <c r="H552" s="46">
        <v>0</v>
      </c>
      <c r="I552" s="238">
        <v>22460</v>
      </c>
      <c r="J552" s="239"/>
      <c r="K552" s="46">
        <v>88400</v>
      </c>
      <c r="L552" s="46">
        <v>88400</v>
      </c>
      <c r="M552" s="238">
        <v>88400</v>
      </c>
      <c r="N552" s="239"/>
    </row>
    <row r="553" spans="1:14" ht="24.75" customHeight="1" x14ac:dyDescent="0.2">
      <c r="A553" s="39" t="s">
        <v>228</v>
      </c>
      <c r="B553" s="153" t="s">
        <v>229</v>
      </c>
      <c r="C553" s="154"/>
      <c r="D553" s="154"/>
      <c r="E553" s="154"/>
      <c r="F553" s="154"/>
      <c r="G553" s="154"/>
      <c r="H553" s="45">
        <v>0</v>
      </c>
      <c r="I553" s="236">
        <v>22460</v>
      </c>
      <c r="J553" s="237"/>
      <c r="K553" s="45">
        <v>88400</v>
      </c>
      <c r="L553" s="45">
        <v>88400</v>
      </c>
      <c r="M553" s="236">
        <v>88400</v>
      </c>
      <c r="N553" s="237"/>
    </row>
    <row r="554" spans="1:14" ht="12.75" customHeight="1" x14ac:dyDescent="0.2">
      <c r="A554" s="15" t="s">
        <v>76</v>
      </c>
      <c r="B554" s="122" t="s">
        <v>77</v>
      </c>
      <c r="C554" s="119"/>
      <c r="D554" s="119"/>
      <c r="E554" s="119"/>
      <c r="F554" s="119"/>
      <c r="G554" s="119"/>
      <c r="H554" s="44">
        <v>0</v>
      </c>
      <c r="I554" s="235">
        <v>8984</v>
      </c>
      <c r="J554" s="234"/>
      <c r="K554" s="44">
        <v>35360</v>
      </c>
      <c r="L554" s="44">
        <v>35360</v>
      </c>
      <c r="M554" s="235">
        <v>35360</v>
      </c>
      <c r="N554" s="234"/>
    </row>
    <row r="555" spans="1:14" ht="12.75" customHeight="1" x14ac:dyDescent="0.2">
      <c r="A555" s="16" t="s">
        <v>26</v>
      </c>
      <c r="B555" s="118" t="s">
        <v>27</v>
      </c>
      <c r="C555" s="119"/>
      <c r="D555" s="119"/>
      <c r="E555" s="119"/>
      <c r="F555" s="119"/>
      <c r="G555" s="119"/>
      <c r="H555" s="17">
        <v>0</v>
      </c>
      <c r="I555" s="233">
        <v>8984</v>
      </c>
      <c r="J555" s="234"/>
      <c r="K555" s="17">
        <v>35360</v>
      </c>
      <c r="L555" s="17">
        <v>36350</v>
      </c>
      <c r="M555" s="233">
        <v>35360</v>
      </c>
      <c r="N555" s="234"/>
    </row>
    <row r="556" spans="1:14" ht="12.75" customHeight="1" x14ac:dyDescent="0.2">
      <c r="A556" s="16" t="s">
        <v>59</v>
      </c>
      <c r="B556" s="118" t="s">
        <v>60</v>
      </c>
      <c r="C556" s="119"/>
      <c r="D556" s="119"/>
      <c r="E556" s="119"/>
      <c r="F556" s="119"/>
      <c r="G556" s="119"/>
      <c r="H556" s="17">
        <v>0</v>
      </c>
      <c r="I556" s="233">
        <v>8253.58</v>
      </c>
      <c r="J556" s="234"/>
      <c r="K556" s="17">
        <v>33274.78</v>
      </c>
      <c r="L556" s="17">
        <v>33274.78</v>
      </c>
      <c r="M556" s="233">
        <v>33274.78</v>
      </c>
      <c r="N556" s="234"/>
    </row>
    <row r="557" spans="1:14" ht="12.75" customHeight="1" x14ac:dyDescent="0.2">
      <c r="A557" s="16" t="s">
        <v>61</v>
      </c>
      <c r="B557" s="118" t="s">
        <v>62</v>
      </c>
      <c r="C557" s="119"/>
      <c r="D557" s="119"/>
      <c r="E557" s="119"/>
      <c r="F557" s="119"/>
      <c r="G557" s="119"/>
      <c r="H557" s="17">
        <v>0</v>
      </c>
      <c r="I557" s="233">
        <v>730.42</v>
      </c>
      <c r="J557" s="234"/>
      <c r="K557" s="17">
        <v>2085.2199999999998</v>
      </c>
      <c r="L557" s="17">
        <v>2085.2199999999998</v>
      </c>
      <c r="M557" s="233">
        <v>2085.2199999999998</v>
      </c>
      <c r="N557" s="234"/>
    </row>
    <row r="558" spans="1:14" ht="12.75" customHeight="1" x14ac:dyDescent="0.2">
      <c r="A558" s="15" t="s">
        <v>90</v>
      </c>
      <c r="B558" s="122" t="s">
        <v>91</v>
      </c>
      <c r="C558" s="119"/>
      <c r="D558" s="119"/>
      <c r="E558" s="119"/>
      <c r="F558" s="119"/>
      <c r="G558" s="119"/>
      <c r="H558" s="44">
        <v>0</v>
      </c>
      <c r="I558" s="235">
        <v>13476</v>
      </c>
      <c r="J558" s="234"/>
      <c r="K558" s="44">
        <v>53040</v>
      </c>
      <c r="L558" s="44">
        <v>53040</v>
      </c>
      <c r="M558" s="235">
        <v>53040</v>
      </c>
      <c r="N558" s="234"/>
    </row>
    <row r="559" spans="1:14" ht="12.75" customHeight="1" x14ac:dyDescent="0.2">
      <c r="A559" s="16" t="s">
        <v>26</v>
      </c>
      <c r="B559" s="118" t="s">
        <v>27</v>
      </c>
      <c r="C559" s="119"/>
      <c r="D559" s="119"/>
      <c r="E559" s="119"/>
      <c r="F559" s="119"/>
      <c r="G559" s="119"/>
      <c r="H559" s="17">
        <v>0</v>
      </c>
      <c r="I559" s="233">
        <v>13476</v>
      </c>
      <c r="J559" s="234"/>
      <c r="K559" s="17">
        <v>53040</v>
      </c>
      <c r="L559" s="17">
        <v>53040</v>
      </c>
      <c r="M559" s="233">
        <v>53040</v>
      </c>
      <c r="N559" s="234"/>
    </row>
    <row r="560" spans="1:14" x14ac:dyDescent="0.2">
      <c r="A560" s="16" t="s">
        <v>59</v>
      </c>
      <c r="B560" s="118" t="s">
        <v>60</v>
      </c>
      <c r="C560" s="119"/>
      <c r="D560" s="119"/>
      <c r="E560" s="119"/>
      <c r="F560" s="119"/>
      <c r="G560" s="119"/>
      <c r="H560" s="17">
        <v>0</v>
      </c>
      <c r="I560" s="233">
        <v>12380.37</v>
      </c>
      <c r="J560" s="234"/>
      <c r="K560" s="17">
        <v>49912.18</v>
      </c>
      <c r="L560" s="17">
        <v>49912.18</v>
      </c>
      <c r="M560" s="233">
        <v>49912.18</v>
      </c>
      <c r="N560" s="234"/>
    </row>
    <row r="561" spans="1:14" ht="12.75" customHeight="1" x14ac:dyDescent="0.2">
      <c r="A561" s="18" t="s">
        <v>61</v>
      </c>
      <c r="B561" s="112" t="s">
        <v>62</v>
      </c>
      <c r="C561" s="113"/>
      <c r="D561" s="113"/>
      <c r="E561" s="113"/>
      <c r="F561" s="113"/>
      <c r="G561" s="113"/>
      <c r="H561" s="41">
        <v>0</v>
      </c>
      <c r="I561" s="231">
        <v>1095.6300000000001</v>
      </c>
      <c r="J561" s="232"/>
      <c r="K561" s="41">
        <v>3127.82</v>
      </c>
      <c r="L561" s="41">
        <v>3127.82</v>
      </c>
      <c r="M561" s="231">
        <v>3127.82</v>
      </c>
      <c r="N561" s="232"/>
    </row>
    <row r="568" spans="1:14" x14ac:dyDescent="0.2">
      <c r="J568" s="148" t="s">
        <v>230</v>
      </c>
      <c r="K568" s="148"/>
      <c r="L568" s="148"/>
      <c r="M568" s="148"/>
      <c r="N568" s="148"/>
    </row>
    <row r="570" spans="1:14" x14ac:dyDescent="0.2">
      <c r="J570" s="8"/>
      <c r="K570" s="8"/>
      <c r="L570" s="8"/>
      <c r="M570" s="8"/>
      <c r="N570" s="8"/>
    </row>
    <row r="571" spans="1:14" x14ac:dyDescent="0.2">
      <c r="J571" s="148" t="s">
        <v>231</v>
      </c>
      <c r="K571" s="148"/>
      <c r="L571" s="148"/>
      <c r="M571" s="148"/>
      <c r="N571" s="148"/>
    </row>
  </sheetData>
  <mergeCells count="1130">
    <mergeCell ref="B107:G107"/>
    <mergeCell ref="I107:J107"/>
    <mergeCell ref="M107:N107"/>
    <mergeCell ref="B108:G108"/>
    <mergeCell ref="I108:J108"/>
    <mergeCell ref="M108:N108"/>
    <mergeCell ref="B105:G105"/>
    <mergeCell ref="I105:J105"/>
    <mergeCell ref="M105:N105"/>
    <mergeCell ref="B106:G106"/>
    <mergeCell ref="I106:J106"/>
    <mergeCell ref="M106:N106"/>
    <mergeCell ref="A39:N39"/>
    <mergeCell ref="A40:N40"/>
    <mergeCell ref="A100:N100"/>
    <mergeCell ref="A102:N102"/>
    <mergeCell ref="B104:G104"/>
    <mergeCell ref="I104:J104"/>
    <mergeCell ref="M104:N104"/>
    <mergeCell ref="B119:G119"/>
    <mergeCell ref="I119:J119"/>
    <mergeCell ref="M119:N119"/>
    <mergeCell ref="B120:G120"/>
    <mergeCell ref="I120:J120"/>
    <mergeCell ref="M120:N120"/>
    <mergeCell ref="B111:G111"/>
    <mergeCell ref="I111:J111"/>
    <mergeCell ref="M111:N111"/>
    <mergeCell ref="I112:J112"/>
    <mergeCell ref="M112:N112"/>
    <mergeCell ref="A117:N117"/>
    <mergeCell ref="B109:G109"/>
    <mergeCell ref="I109:J109"/>
    <mergeCell ref="M109:N109"/>
    <mergeCell ref="B110:G110"/>
    <mergeCell ref="I110:J110"/>
    <mergeCell ref="M110:N110"/>
    <mergeCell ref="B125:G125"/>
    <mergeCell ref="I125:J125"/>
    <mergeCell ref="M125:N125"/>
    <mergeCell ref="A130:N130"/>
    <mergeCell ref="A132:G132"/>
    <mergeCell ref="I132:J132"/>
    <mergeCell ref="M132:N132"/>
    <mergeCell ref="B123:G123"/>
    <mergeCell ref="I123:J123"/>
    <mergeCell ref="M123:N123"/>
    <mergeCell ref="B124:G124"/>
    <mergeCell ref="I124:J124"/>
    <mergeCell ref="M124:N124"/>
    <mergeCell ref="B121:G121"/>
    <mergeCell ref="I121:J121"/>
    <mergeCell ref="M121:N121"/>
    <mergeCell ref="B122:G122"/>
    <mergeCell ref="I122:J122"/>
    <mergeCell ref="M122:N122"/>
    <mergeCell ref="A188:N188"/>
    <mergeCell ref="B190:G190"/>
    <mergeCell ref="I190:J190"/>
    <mergeCell ref="M190:N190"/>
    <mergeCell ref="B191:G191"/>
    <mergeCell ref="I191:J191"/>
    <mergeCell ref="M191:N191"/>
    <mergeCell ref="A135:N135"/>
    <mergeCell ref="A136:G136"/>
    <mergeCell ref="I136:J136"/>
    <mergeCell ref="M136:N136"/>
    <mergeCell ref="A138:N139"/>
    <mergeCell ref="A186:N186"/>
    <mergeCell ref="A133:G133"/>
    <mergeCell ref="I133:J133"/>
    <mergeCell ref="M133:N133"/>
    <mergeCell ref="A134:G134"/>
    <mergeCell ref="I134:J134"/>
    <mergeCell ref="M134:N134"/>
    <mergeCell ref="B196:G196"/>
    <mergeCell ref="I196:J196"/>
    <mergeCell ref="M196:N196"/>
    <mergeCell ref="B197:G197"/>
    <mergeCell ref="I197:J197"/>
    <mergeCell ref="M197:N197"/>
    <mergeCell ref="B194:G194"/>
    <mergeCell ref="I194:J194"/>
    <mergeCell ref="M194:N194"/>
    <mergeCell ref="B195:G195"/>
    <mergeCell ref="I195:J195"/>
    <mergeCell ref="M195:N195"/>
    <mergeCell ref="B192:G192"/>
    <mergeCell ref="I192:J192"/>
    <mergeCell ref="M192:N192"/>
    <mergeCell ref="B193:G193"/>
    <mergeCell ref="I193:J193"/>
    <mergeCell ref="M193:N193"/>
    <mergeCell ref="B202:G202"/>
    <mergeCell ref="I202:J202"/>
    <mergeCell ref="M202:N202"/>
    <mergeCell ref="B203:G203"/>
    <mergeCell ref="I203:J203"/>
    <mergeCell ref="M203:N203"/>
    <mergeCell ref="B200:G200"/>
    <mergeCell ref="I200:J200"/>
    <mergeCell ref="M200:N200"/>
    <mergeCell ref="B201:G201"/>
    <mergeCell ref="I201:J201"/>
    <mergeCell ref="M201:N201"/>
    <mergeCell ref="B198:G198"/>
    <mergeCell ref="I198:J198"/>
    <mergeCell ref="M198:N198"/>
    <mergeCell ref="B199:G199"/>
    <mergeCell ref="I199:J199"/>
    <mergeCell ref="M199:N199"/>
    <mergeCell ref="B208:G208"/>
    <mergeCell ref="I208:J208"/>
    <mergeCell ref="M208:N208"/>
    <mergeCell ref="B209:G209"/>
    <mergeCell ref="I209:J209"/>
    <mergeCell ref="M209:N209"/>
    <mergeCell ref="B206:G206"/>
    <mergeCell ref="I206:J206"/>
    <mergeCell ref="M206:N206"/>
    <mergeCell ref="B207:G207"/>
    <mergeCell ref="I207:J207"/>
    <mergeCell ref="M207:N207"/>
    <mergeCell ref="B204:G204"/>
    <mergeCell ref="I204:J204"/>
    <mergeCell ref="M204:N204"/>
    <mergeCell ref="B205:G205"/>
    <mergeCell ref="I205:J205"/>
    <mergeCell ref="M205:N205"/>
    <mergeCell ref="B219:G219"/>
    <mergeCell ref="I219:J219"/>
    <mergeCell ref="M219:N219"/>
    <mergeCell ref="B220:G220"/>
    <mergeCell ref="I220:J220"/>
    <mergeCell ref="M220:N220"/>
    <mergeCell ref="B212:G212"/>
    <mergeCell ref="I212:J212"/>
    <mergeCell ref="M212:N212"/>
    <mergeCell ref="A216:N216"/>
    <mergeCell ref="B218:G218"/>
    <mergeCell ref="I218:J218"/>
    <mergeCell ref="M218:N218"/>
    <mergeCell ref="B210:G210"/>
    <mergeCell ref="I210:J210"/>
    <mergeCell ref="M210:N210"/>
    <mergeCell ref="B211:G211"/>
    <mergeCell ref="I211:J211"/>
    <mergeCell ref="M211:N211"/>
    <mergeCell ref="B225:G225"/>
    <mergeCell ref="I225:J225"/>
    <mergeCell ref="M225:N225"/>
    <mergeCell ref="B226:G226"/>
    <mergeCell ref="I226:J226"/>
    <mergeCell ref="M226:N226"/>
    <mergeCell ref="B223:G223"/>
    <mergeCell ref="I223:J223"/>
    <mergeCell ref="M223:N223"/>
    <mergeCell ref="B224:G224"/>
    <mergeCell ref="I224:J224"/>
    <mergeCell ref="M224:N224"/>
    <mergeCell ref="B221:G221"/>
    <mergeCell ref="I221:J221"/>
    <mergeCell ref="M221:N221"/>
    <mergeCell ref="B222:G222"/>
    <mergeCell ref="I222:J222"/>
    <mergeCell ref="M222:N222"/>
    <mergeCell ref="B231:G231"/>
    <mergeCell ref="I231:J231"/>
    <mergeCell ref="M231:N231"/>
    <mergeCell ref="B232:G232"/>
    <mergeCell ref="I232:J232"/>
    <mergeCell ref="M232:N232"/>
    <mergeCell ref="B229:G229"/>
    <mergeCell ref="I229:J229"/>
    <mergeCell ref="M229:N229"/>
    <mergeCell ref="B230:G230"/>
    <mergeCell ref="I230:J230"/>
    <mergeCell ref="M230:N230"/>
    <mergeCell ref="B227:G227"/>
    <mergeCell ref="I227:J227"/>
    <mergeCell ref="M227:N227"/>
    <mergeCell ref="B228:G228"/>
    <mergeCell ref="I228:J228"/>
    <mergeCell ref="M228:N228"/>
    <mergeCell ref="B237:G237"/>
    <mergeCell ref="I237:J237"/>
    <mergeCell ref="M237:N237"/>
    <mergeCell ref="B238:G238"/>
    <mergeCell ref="I238:J238"/>
    <mergeCell ref="M238:N238"/>
    <mergeCell ref="B235:G235"/>
    <mergeCell ref="I235:J235"/>
    <mergeCell ref="M235:N235"/>
    <mergeCell ref="B236:G236"/>
    <mergeCell ref="I236:J236"/>
    <mergeCell ref="M236:N236"/>
    <mergeCell ref="B233:G233"/>
    <mergeCell ref="I233:J233"/>
    <mergeCell ref="M233:N233"/>
    <mergeCell ref="B234:G234"/>
    <mergeCell ref="I234:J234"/>
    <mergeCell ref="M234:N234"/>
    <mergeCell ref="B243:G243"/>
    <mergeCell ref="I243:J243"/>
    <mergeCell ref="M243:N243"/>
    <mergeCell ref="B244:G244"/>
    <mergeCell ref="I244:J244"/>
    <mergeCell ref="M244:N244"/>
    <mergeCell ref="B241:G241"/>
    <mergeCell ref="I241:J241"/>
    <mergeCell ref="M241:N241"/>
    <mergeCell ref="B242:G242"/>
    <mergeCell ref="I242:J242"/>
    <mergeCell ref="M242:N242"/>
    <mergeCell ref="B239:G239"/>
    <mergeCell ref="I239:J239"/>
    <mergeCell ref="M239:N239"/>
    <mergeCell ref="B240:G240"/>
    <mergeCell ref="I240:J240"/>
    <mergeCell ref="M240:N240"/>
    <mergeCell ref="B249:G249"/>
    <mergeCell ref="I249:J249"/>
    <mergeCell ref="M249:N249"/>
    <mergeCell ref="B250:G250"/>
    <mergeCell ref="I250:J250"/>
    <mergeCell ref="M250:N250"/>
    <mergeCell ref="B247:G247"/>
    <mergeCell ref="I247:J247"/>
    <mergeCell ref="M247:N247"/>
    <mergeCell ref="B248:G248"/>
    <mergeCell ref="I248:J248"/>
    <mergeCell ref="M248:N248"/>
    <mergeCell ref="B245:G245"/>
    <mergeCell ref="I245:J245"/>
    <mergeCell ref="M245:N245"/>
    <mergeCell ref="B246:G246"/>
    <mergeCell ref="I246:J246"/>
    <mergeCell ref="M246:N246"/>
    <mergeCell ref="B255:G255"/>
    <mergeCell ref="I255:J255"/>
    <mergeCell ref="M255:N255"/>
    <mergeCell ref="B256:G256"/>
    <mergeCell ref="I256:J256"/>
    <mergeCell ref="M256:N256"/>
    <mergeCell ref="B253:G253"/>
    <mergeCell ref="I253:J253"/>
    <mergeCell ref="M253:N253"/>
    <mergeCell ref="B254:G254"/>
    <mergeCell ref="I254:J254"/>
    <mergeCell ref="M254:N254"/>
    <mergeCell ref="B251:G251"/>
    <mergeCell ref="I251:J251"/>
    <mergeCell ref="M251:N251"/>
    <mergeCell ref="B252:G252"/>
    <mergeCell ref="I252:J252"/>
    <mergeCell ref="M252:N252"/>
    <mergeCell ref="B265:G265"/>
    <mergeCell ref="I265:J265"/>
    <mergeCell ref="M265:N265"/>
    <mergeCell ref="B266:G266"/>
    <mergeCell ref="I266:J266"/>
    <mergeCell ref="M266:N266"/>
    <mergeCell ref="B263:G263"/>
    <mergeCell ref="I263:J263"/>
    <mergeCell ref="M263:N263"/>
    <mergeCell ref="B264:G264"/>
    <mergeCell ref="I264:J264"/>
    <mergeCell ref="M264:N264"/>
    <mergeCell ref="A259:N259"/>
    <mergeCell ref="B261:G261"/>
    <mergeCell ref="I261:J261"/>
    <mergeCell ref="M261:N261"/>
    <mergeCell ref="B262:G262"/>
    <mergeCell ref="I262:J262"/>
    <mergeCell ref="M262:N262"/>
    <mergeCell ref="B276:G276"/>
    <mergeCell ref="I276:J276"/>
    <mergeCell ref="M276:N276"/>
    <mergeCell ref="B277:G277"/>
    <mergeCell ref="I277:J277"/>
    <mergeCell ref="M277:N277"/>
    <mergeCell ref="B274:G274"/>
    <mergeCell ref="I274:J274"/>
    <mergeCell ref="M274:N274"/>
    <mergeCell ref="B275:G275"/>
    <mergeCell ref="I275:J275"/>
    <mergeCell ref="M275:N275"/>
    <mergeCell ref="A270:N270"/>
    <mergeCell ref="B272:G272"/>
    <mergeCell ref="I272:J272"/>
    <mergeCell ref="M272:N272"/>
    <mergeCell ref="B273:G273"/>
    <mergeCell ref="I273:J273"/>
    <mergeCell ref="M273:N273"/>
    <mergeCell ref="B282:G282"/>
    <mergeCell ref="I282:J282"/>
    <mergeCell ref="M282:N282"/>
    <mergeCell ref="B283:G283"/>
    <mergeCell ref="I283:J283"/>
    <mergeCell ref="M283:N283"/>
    <mergeCell ref="B280:G280"/>
    <mergeCell ref="I280:J280"/>
    <mergeCell ref="M280:N280"/>
    <mergeCell ref="B281:G281"/>
    <mergeCell ref="I281:J281"/>
    <mergeCell ref="M281:N281"/>
    <mergeCell ref="B278:G278"/>
    <mergeCell ref="I278:J278"/>
    <mergeCell ref="M278:N278"/>
    <mergeCell ref="B279:G279"/>
    <mergeCell ref="I279:J279"/>
    <mergeCell ref="M279:N279"/>
    <mergeCell ref="B288:G288"/>
    <mergeCell ref="I288:J288"/>
    <mergeCell ref="M288:N288"/>
    <mergeCell ref="B289:G289"/>
    <mergeCell ref="I289:J289"/>
    <mergeCell ref="M289:N289"/>
    <mergeCell ref="B286:G286"/>
    <mergeCell ref="I286:J286"/>
    <mergeCell ref="M286:N286"/>
    <mergeCell ref="B287:G287"/>
    <mergeCell ref="I287:J287"/>
    <mergeCell ref="M287:N287"/>
    <mergeCell ref="B284:G284"/>
    <mergeCell ref="I284:J284"/>
    <mergeCell ref="M284:N284"/>
    <mergeCell ref="B285:G285"/>
    <mergeCell ref="I285:J285"/>
    <mergeCell ref="M285:N285"/>
    <mergeCell ref="B294:G294"/>
    <mergeCell ref="I294:J294"/>
    <mergeCell ref="M294:N294"/>
    <mergeCell ref="B295:G295"/>
    <mergeCell ref="I295:J295"/>
    <mergeCell ref="M295:N295"/>
    <mergeCell ref="B292:G292"/>
    <mergeCell ref="I292:J292"/>
    <mergeCell ref="M292:N292"/>
    <mergeCell ref="B293:G293"/>
    <mergeCell ref="I293:J293"/>
    <mergeCell ref="M293:N293"/>
    <mergeCell ref="B290:G290"/>
    <mergeCell ref="I290:J290"/>
    <mergeCell ref="M290:N290"/>
    <mergeCell ref="B291:G291"/>
    <mergeCell ref="I291:J291"/>
    <mergeCell ref="M291:N291"/>
    <mergeCell ref="B300:G300"/>
    <mergeCell ref="I300:J300"/>
    <mergeCell ref="M300:N300"/>
    <mergeCell ref="B301:G301"/>
    <mergeCell ref="I301:J301"/>
    <mergeCell ref="M301:N301"/>
    <mergeCell ref="B298:G298"/>
    <mergeCell ref="I298:J298"/>
    <mergeCell ref="M298:N298"/>
    <mergeCell ref="B299:G299"/>
    <mergeCell ref="I299:J299"/>
    <mergeCell ref="M299:N299"/>
    <mergeCell ref="B296:G296"/>
    <mergeCell ref="I296:J296"/>
    <mergeCell ref="M296:N296"/>
    <mergeCell ref="B297:G297"/>
    <mergeCell ref="I297:J297"/>
    <mergeCell ref="M297:N297"/>
    <mergeCell ref="B306:G306"/>
    <mergeCell ref="I306:J306"/>
    <mergeCell ref="M306:N306"/>
    <mergeCell ref="B307:G307"/>
    <mergeCell ref="I307:J307"/>
    <mergeCell ref="M307:N307"/>
    <mergeCell ref="B304:G304"/>
    <mergeCell ref="I304:J304"/>
    <mergeCell ref="M304:N304"/>
    <mergeCell ref="B305:G305"/>
    <mergeCell ref="I305:J305"/>
    <mergeCell ref="M305:N305"/>
    <mergeCell ref="B302:G302"/>
    <mergeCell ref="I302:J302"/>
    <mergeCell ref="M302:N302"/>
    <mergeCell ref="B303:G303"/>
    <mergeCell ref="I303:J303"/>
    <mergeCell ref="M303:N303"/>
    <mergeCell ref="B312:G312"/>
    <mergeCell ref="I312:J312"/>
    <mergeCell ref="M312:N312"/>
    <mergeCell ref="B313:G313"/>
    <mergeCell ref="I313:J313"/>
    <mergeCell ref="M313:N313"/>
    <mergeCell ref="B310:G310"/>
    <mergeCell ref="I310:J310"/>
    <mergeCell ref="M310:N310"/>
    <mergeCell ref="B311:G311"/>
    <mergeCell ref="I311:J311"/>
    <mergeCell ref="M311:N311"/>
    <mergeCell ref="B308:G308"/>
    <mergeCell ref="I308:J308"/>
    <mergeCell ref="M308:N308"/>
    <mergeCell ref="B309:G309"/>
    <mergeCell ref="I309:J309"/>
    <mergeCell ref="M309:N309"/>
    <mergeCell ref="B318:G318"/>
    <mergeCell ref="I318:J318"/>
    <mergeCell ref="M318:N318"/>
    <mergeCell ref="B319:G319"/>
    <mergeCell ref="I319:J319"/>
    <mergeCell ref="M319:N319"/>
    <mergeCell ref="B316:G316"/>
    <mergeCell ref="I316:J316"/>
    <mergeCell ref="M316:N316"/>
    <mergeCell ref="B317:G317"/>
    <mergeCell ref="I317:J317"/>
    <mergeCell ref="M317:N317"/>
    <mergeCell ref="B314:G314"/>
    <mergeCell ref="I314:J314"/>
    <mergeCell ref="M314:N314"/>
    <mergeCell ref="B315:G315"/>
    <mergeCell ref="I315:J315"/>
    <mergeCell ref="M315:N315"/>
    <mergeCell ref="B324:G324"/>
    <mergeCell ref="I324:J324"/>
    <mergeCell ref="M324:N324"/>
    <mergeCell ref="B325:G325"/>
    <mergeCell ref="I325:J325"/>
    <mergeCell ref="M325:N325"/>
    <mergeCell ref="B322:G322"/>
    <mergeCell ref="I322:J322"/>
    <mergeCell ref="M322:N322"/>
    <mergeCell ref="B323:G323"/>
    <mergeCell ref="I323:J323"/>
    <mergeCell ref="M323:N323"/>
    <mergeCell ref="B320:G320"/>
    <mergeCell ref="I320:J320"/>
    <mergeCell ref="M320:N320"/>
    <mergeCell ref="B321:G321"/>
    <mergeCell ref="I321:J321"/>
    <mergeCell ref="M321:N321"/>
    <mergeCell ref="B330:G330"/>
    <mergeCell ref="I330:J330"/>
    <mergeCell ref="M330:N330"/>
    <mergeCell ref="B331:G331"/>
    <mergeCell ref="I331:J331"/>
    <mergeCell ref="M331:N331"/>
    <mergeCell ref="B328:G328"/>
    <mergeCell ref="I328:J328"/>
    <mergeCell ref="M328:N328"/>
    <mergeCell ref="B329:G329"/>
    <mergeCell ref="I329:J329"/>
    <mergeCell ref="M329:N329"/>
    <mergeCell ref="B326:G326"/>
    <mergeCell ref="I326:J326"/>
    <mergeCell ref="M326:N326"/>
    <mergeCell ref="B327:G327"/>
    <mergeCell ref="I327:J327"/>
    <mergeCell ref="M327:N327"/>
    <mergeCell ref="B336:G336"/>
    <mergeCell ref="I336:J336"/>
    <mergeCell ref="M336:N336"/>
    <mergeCell ref="B337:G337"/>
    <mergeCell ref="I337:J337"/>
    <mergeCell ref="M337:N337"/>
    <mergeCell ref="B334:G334"/>
    <mergeCell ref="I334:J334"/>
    <mergeCell ref="M334:N334"/>
    <mergeCell ref="B335:G335"/>
    <mergeCell ref="I335:J335"/>
    <mergeCell ref="M335:N335"/>
    <mergeCell ref="B332:G332"/>
    <mergeCell ref="I332:J332"/>
    <mergeCell ref="M332:N332"/>
    <mergeCell ref="B333:G333"/>
    <mergeCell ref="I333:J333"/>
    <mergeCell ref="M333:N333"/>
    <mergeCell ref="B343:G343"/>
    <mergeCell ref="I343:J343"/>
    <mergeCell ref="M343:N343"/>
    <mergeCell ref="B344:G344"/>
    <mergeCell ref="I344:J344"/>
    <mergeCell ref="M344:N344"/>
    <mergeCell ref="B340:G340"/>
    <mergeCell ref="I340:J340"/>
    <mergeCell ref="M340:N340"/>
    <mergeCell ref="B341:G341"/>
    <mergeCell ref="B342:G342"/>
    <mergeCell ref="I342:J342"/>
    <mergeCell ref="M342:N342"/>
    <mergeCell ref="B338:G338"/>
    <mergeCell ref="I338:J338"/>
    <mergeCell ref="M338:N338"/>
    <mergeCell ref="B339:G339"/>
    <mergeCell ref="I339:J339"/>
    <mergeCell ref="M339:N339"/>
    <mergeCell ref="B350:G350"/>
    <mergeCell ref="I350:J350"/>
    <mergeCell ref="M350:N350"/>
    <mergeCell ref="B351:G351"/>
    <mergeCell ref="I351:J351"/>
    <mergeCell ref="M351:N351"/>
    <mergeCell ref="B348:G348"/>
    <mergeCell ref="I348:J348"/>
    <mergeCell ref="M348:N348"/>
    <mergeCell ref="B349:G349"/>
    <mergeCell ref="I349:J349"/>
    <mergeCell ref="M349:N349"/>
    <mergeCell ref="B345:G345"/>
    <mergeCell ref="B346:G346"/>
    <mergeCell ref="I346:J346"/>
    <mergeCell ref="M346:N346"/>
    <mergeCell ref="B347:G347"/>
    <mergeCell ref="I347:J347"/>
    <mergeCell ref="M347:N347"/>
    <mergeCell ref="B356:G356"/>
    <mergeCell ref="I356:J356"/>
    <mergeCell ref="M356:N356"/>
    <mergeCell ref="B357:G357"/>
    <mergeCell ref="I357:J357"/>
    <mergeCell ref="M357:N357"/>
    <mergeCell ref="B354:G354"/>
    <mergeCell ref="I354:J354"/>
    <mergeCell ref="M354:N354"/>
    <mergeCell ref="B355:G355"/>
    <mergeCell ref="I355:J355"/>
    <mergeCell ref="M355:N355"/>
    <mergeCell ref="B352:G352"/>
    <mergeCell ref="I352:J352"/>
    <mergeCell ref="M352:N352"/>
    <mergeCell ref="B353:G353"/>
    <mergeCell ref="I353:J353"/>
    <mergeCell ref="M353:N353"/>
    <mergeCell ref="B363:G363"/>
    <mergeCell ref="B364:G364"/>
    <mergeCell ref="B365:G365"/>
    <mergeCell ref="I365:J365"/>
    <mergeCell ref="M365:N365"/>
    <mergeCell ref="B366:G366"/>
    <mergeCell ref="I366:J366"/>
    <mergeCell ref="M366:N366"/>
    <mergeCell ref="B360:G360"/>
    <mergeCell ref="I360:J360"/>
    <mergeCell ref="M360:N360"/>
    <mergeCell ref="B361:G361"/>
    <mergeCell ref="B362:G362"/>
    <mergeCell ref="I362:J362"/>
    <mergeCell ref="M362:N362"/>
    <mergeCell ref="B358:G358"/>
    <mergeCell ref="I358:J358"/>
    <mergeCell ref="M358:N358"/>
    <mergeCell ref="B359:G359"/>
    <mergeCell ref="I359:J359"/>
    <mergeCell ref="M359:N359"/>
    <mergeCell ref="B371:G371"/>
    <mergeCell ref="I371:J371"/>
    <mergeCell ref="M371:N371"/>
    <mergeCell ref="B372:G372"/>
    <mergeCell ref="I372:J372"/>
    <mergeCell ref="M372:N372"/>
    <mergeCell ref="B369:G369"/>
    <mergeCell ref="I369:J369"/>
    <mergeCell ref="M369:N369"/>
    <mergeCell ref="B370:G370"/>
    <mergeCell ref="I370:J370"/>
    <mergeCell ref="M370:N370"/>
    <mergeCell ref="B367:G367"/>
    <mergeCell ref="I367:J367"/>
    <mergeCell ref="M367:N367"/>
    <mergeCell ref="B368:G368"/>
    <mergeCell ref="I368:J368"/>
    <mergeCell ref="M368:N368"/>
    <mergeCell ref="B377:G377"/>
    <mergeCell ref="I377:J377"/>
    <mergeCell ref="M377:N377"/>
    <mergeCell ref="B378:G378"/>
    <mergeCell ref="I378:J378"/>
    <mergeCell ref="M378:N378"/>
    <mergeCell ref="B375:G375"/>
    <mergeCell ref="I375:J375"/>
    <mergeCell ref="M375:N375"/>
    <mergeCell ref="B376:G376"/>
    <mergeCell ref="I376:J376"/>
    <mergeCell ref="M376:N376"/>
    <mergeCell ref="B373:G373"/>
    <mergeCell ref="I373:J373"/>
    <mergeCell ref="M373:N373"/>
    <mergeCell ref="B374:G374"/>
    <mergeCell ref="I374:J374"/>
    <mergeCell ref="M374:N374"/>
    <mergeCell ref="B383:G383"/>
    <mergeCell ref="I383:J383"/>
    <mergeCell ref="M383:N383"/>
    <mergeCell ref="B384:G384"/>
    <mergeCell ref="I384:J384"/>
    <mergeCell ref="M384:N384"/>
    <mergeCell ref="B381:G381"/>
    <mergeCell ref="I381:J381"/>
    <mergeCell ref="M381:N381"/>
    <mergeCell ref="B382:G382"/>
    <mergeCell ref="I382:J382"/>
    <mergeCell ref="M382:N382"/>
    <mergeCell ref="B379:G379"/>
    <mergeCell ref="I379:J379"/>
    <mergeCell ref="M379:N379"/>
    <mergeCell ref="B380:G380"/>
    <mergeCell ref="I380:J380"/>
    <mergeCell ref="M380:N380"/>
    <mergeCell ref="B389:G389"/>
    <mergeCell ref="I389:J389"/>
    <mergeCell ref="M389:N389"/>
    <mergeCell ref="B390:G390"/>
    <mergeCell ref="I390:J390"/>
    <mergeCell ref="M390:N390"/>
    <mergeCell ref="B387:G387"/>
    <mergeCell ref="I387:J387"/>
    <mergeCell ref="M387:N387"/>
    <mergeCell ref="B388:G388"/>
    <mergeCell ref="I388:J388"/>
    <mergeCell ref="M388:N388"/>
    <mergeCell ref="B385:G385"/>
    <mergeCell ref="I385:J385"/>
    <mergeCell ref="M385:N385"/>
    <mergeCell ref="B386:G386"/>
    <mergeCell ref="I386:J386"/>
    <mergeCell ref="M386:N386"/>
    <mergeCell ref="B395:G395"/>
    <mergeCell ref="I395:J395"/>
    <mergeCell ref="M395:N395"/>
    <mergeCell ref="B396:G396"/>
    <mergeCell ref="I396:J396"/>
    <mergeCell ref="M396:N396"/>
    <mergeCell ref="B393:G393"/>
    <mergeCell ref="I393:J393"/>
    <mergeCell ref="M393:N393"/>
    <mergeCell ref="B394:G394"/>
    <mergeCell ref="I394:J394"/>
    <mergeCell ref="M394:N394"/>
    <mergeCell ref="B391:G391"/>
    <mergeCell ref="I391:J391"/>
    <mergeCell ref="M391:N391"/>
    <mergeCell ref="B392:G392"/>
    <mergeCell ref="I392:J392"/>
    <mergeCell ref="M392:N392"/>
    <mergeCell ref="B401:G401"/>
    <mergeCell ref="I401:J401"/>
    <mergeCell ref="M401:N401"/>
    <mergeCell ref="B402:G402"/>
    <mergeCell ref="I402:J402"/>
    <mergeCell ref="M402:N402"/>
    <mergeCell ref="B399:G399"/>
    <mergeCell ref="I399:J399"/>
    <mergeCell ref="M399:N399"/>
    <mergeCell ref="B400:G400"/>
    <mergeCell ref="I400:J400"/>
    <mergeCell ref="M400:N400"/>
    <mergeCell ref="B397:G397"/>
    <mergeCell ref="I397:J397"/>
    <mergeCell ref="M397:N397"/>
    <mergeCell ref="B398:G398"/>
    <mergeCell ref="I398:J398"/>
    <mergeCell ref="M398:N398"/>
    <mergeCell ref="B407:G407"/>
    <mergeCell ref="I407:J407"/>
    <mergeCell ref="M407:N407"/>
    <mergeCell ref="B408:G408"/>
    <mergeCell ref="I408:J408"/>
    <mergeCell ref="M408:N408"/>
    <mergeCell ref="B405:G405"/>
    <mergeCell ref="I405:J405"/>
    <mergeCell ref="M405:N405"/>
    <mergeCell ref="B406:G406"/>
    <mergeCell ref="I406:J406"/>
    <mergeCell ref="M406:N406"/>
    <mergeCell ref="B403:G403"/>
    <mergeCell ref="I403:J403"/>
    <mergeCell ref="M403:N403"/>
    <mergeCell ref="B404:G404"/>
    <mergeCell ref="I404:J404"/>
    <mergeCell ref="M404:N404"/>
    <mergeCell ref="B413:G413"/>
    <mergeCell ref="I413:J413"/>
    <mergeCell ref="M413:N413"/>
    <mergeCell ref="B414:G414"/>
    <mergeCell ref="I414:J414"/>
    <mergeCell ref="M414:N414"/>
    <mergeCell ref="B411:G411"/>
    <mergeCell ref="I411:J411"/>
    <mergeCell ref="M411:N411"/>
    <mergeCell ref="B412:G412"/>
    <mergeCell ref="I412:J412"/>
    <mergeCell ref="M412:N412"/>
    <mergeCell ref="B409:G409"/>
    <mergeCell ref="I409:J409"/>
    <mergeCell ref="M409:N409"/>
    <mergeCell ref="B410:G410"/>
    <mergeCell ref="I410:J410"/>
    <mergeCell ref="M410:N410"/>
    <mergeCell ref="B419:G419"/>
    <mergeCell ref="I419:J419"/>
    <mergeCell ref="M419:N419"/>
    <mergeCell ref="B420:G420"/>
    <mergeCell ref="I420:J420"/>
    <mergeCell ref="M420:N420"/>
    <mergeCell ref="B417:G417"/>
    <mergeCell ref="I417:J417"/>
    <mergeCell ref="M417:N417"/>
    <mergeCell ref="B418:G418"/>
    <mergeCell ref="I418:J418"/>
    <mergeCell ref="M418:N418"/>
    <mergeCell ref="B415:G415"/>
    <mergeCell ref="I415:J415"/>
    <mergeCell ref="M415:N415"/>
    <mergeCell ref="B416:G416"/>
    <mergeCell ref="I416:J416"/>
    <mergeCell ref="M416:N416"/>
    <mergeCell ref="B425:G425"/>
    <mergeCell ref="I425:J425"/>
    <mergeCell ref="M425:N425"/>
    <mergeCell ref="B426:G426"/>
    <mergeCell ref="I426:J426"/>
    <mergeCell ref="M426:N426"/>
    <mergeCell ref="B423:G423"/>
    <mergeCell ref="I423:J423"/>
    <mergeCell ref="M423:N423"/>
    <mergeCell ref="B424:G424"/>
    <mergeCell ref="I424:J424"/>
    <mergeCell ref="M424:N424"/>
    <mergeCell ref="B421:G421"/>
    <mergeCell ref="I421:J421"/>
    <mergeCell ref="M421:N421"/>
    <mergeCell ref="B422:G422"/>
    <mergeCell ref="I422:J422"/>
    <mergeCell ref="M422:N422"/>
    <mergeCell ref="B431:G431"/>
    <mergeCell ref="I431:J431"/>
    <mergeCell ref="M431:N431"/>
    <mergeCell ref="B432:G432"/>
    <mergeCell ref="I432:J432"/>
    <mergeCell ref="M432:N432"/>
    <mergeCell ref="B429:G429"/>
    <mergeCell ref="I429:J429"/>
    <mergeCell ref="M429:N429"/>
    <mergeCell ref="B430:G430"/>
    <mergeCell ref="I430:J430"/>
    <mergeCell ref="M430:N430"/>
    <mergeCell ref="B427:G427"/>
    <mergeCell ref="I427:J427"/>
    <mergeCell ref="M427:N427"/>
    <mergeCell ref="B428:G428"/>
    <mergeCell ref="I428:J428"/>
    <mergeCell ref="M428:N428"/>
    <mergeCell ref="B437:G437"/>
    <mergeCell ref="I437:J437"/>
    <mergeCell ref="M437:N437"/>
    <mergeCell ref="B438:G438"/>
    <mergeCell ref="I438:J438"/>
    <mergeCell ref="M438:N438"/>
    <mergeCell ref="B435:G435"/>
    <mergeCell ref="I435:J435"/>
    <mergeCell ref="M435:N435"/>
    <mergeCell ref="B436:G436"/>
    <mergeCell ref="I436:J436"/>
    <mergeCell ref="M436:N436"/>
    <mergeCell ref="B433:G433"/>
    <mergeCell ref="I433:J433"/>
    <mergeCell ref="M433:N433"/>
    <mergeCell ref="B434:G434"/>
    <mergeCell ref="I434:J434"/>
    <mergeCell ref="M434:N434"/>
    <mergeCell ref="B443:G443"/>
    <mergeCell ref="I443:J443"/>
    <mergeCell ref="M443:N443"/>
    <mergeCell ref="B444:G444"/>
    <mergeCell ref="I444:J444"/>
    <mergeCell ref="M444:N444"/>
    <mergeCell ref="B441:G441"/>
    <mergeCell ref="I441:J441"/>
    <mergeCell ref="M441:N441"/>
    <mergeCell ref="B442:G442"/>
    <mergeCell ref="I442:J442"/>
    <mergeCell ref="M442:N442"/>
    <mergeCell ref="B439:G439"/>
    <mergeCell ref="I439:J439"/>
    <mergeCell ref="M439:N439"/>
    <mergeCell ref="B440:G440"/>
    <mergeCell ref="I440:J440"/>
    <mergeCell ref="M440:N440"/>
    <mergeCell ref="B449:G449"/>
    <mergeCell ref="I449:J449"/>
    <mergeCell ref="M449:N449"/>
    <mergeCell ref="B450:G450"/>
    <mergeCell ref="I450:J450"/>
    <mergeCell ref="M450:N450"/>
    <mergeCell ref="B447:G447"/>
    <mergeCell ref="I447:J447"/>
    <mergeCell ref="M447:N447"/>
    <mergeCell ref="B448:G448"/>
    <mergeCell ref="I448:J448"/>
    <mergeCell ref="M448:N448"/>
    <mergeCell ref="B445:G445"/>
    <mergeCell ref="I445:J445"/>
    <mergeCell ref="M445:N445"/>
    <mergeCell ref="B446:G446"/>
    <mergeCell ref="I446:J446"/>
    <mergeCell ref="M446:N446"/>
    <mergeCell ref="B455:G455"/>
    <mergeCell ref="I455:J455"/>
    <mergeCell ref="M455:N455"/>
    <mergeCell ref="B456:G456"/>
    <mergeCell ref="I456:J456"/>
    <mergeCell ref="M456:N456"/>
    <mergeCell ref="B453:G453"/>
    <mergeCell ref="I453:J453"/>
    <mergeCell ref="M453:N453"/>
    <mergeCell ref="B454:G454"/>
    <mergeCell ref="I454:J454"/>
    <mergeCell ref="M454:N454"/>
    <mergeCell ref="B451:G451"/>
    <mergeCell ref="I451:J451"/>
    <mergeCell ref="M451:N451"/>
    <mergeCell ref="B452:G452"/>
    <mergeCell ref="I452:J452"/>
    <mergeCell ref="M452:N452"/>
    <mergeCell ref="B463:G463"/>
    <mergeCell ref="I463:J463"/>
    <mergeCell ref="M463:N463"/>
    <mergeCell ref="B464:G464"/>
    <mergeCell ref="I464:J464"/>
    <mergeCell ref="M464:N464"/>
    <mergeCell ref="B460:G460"/>
    <mergeCell ref="I460:J460"/>
    <mergeCell ref="M460:N460"/>
    <mergeCell ref="B461:G461"/>
    <mergeCell ref="B462:G462"/>
    <mergeCell ref="I462:J462"/>
    <mergeCell ref="M462:N462"/>
    <mergeCell ref="B457:G457"/>
    <mergeCell ref="B458:G458"/>
    <mergeCell ref="I458:J458"/>
    <mergeCell ref="M458:N458"/>
    <mergeCell ref="B459:G459"/>
    <mergeCell ref="I459:J459"/>
    <mergeCell ref="M459:N459"/>
    <mergeCell ref="B469:G469"/>
    <mergeCell ref="I469:J469"/>
    <mergeCell ref="M469:N469"/>
    <mergeCell ref="B470:G470"/>
    <mergeCell ref="I470:J470"/>
    <mergeCell ref="M470:N470"/>
    <mergeCell ref="B467:G467"/>
    <mergeCell ref="I467:J467"/>
    <mergeCell ref="M467:N467"/>
    <mergeCell ref="B468:G468"/>
    <mergeCell ref="I468:J468"/>
    <mergeCell ref="M468:N468"/>
    <mergeCell ref="B465:G465"/>
    <mergeCell ref="I465:J465"/>
    <mergeCell ref="M465:N465"/>
    <mergeCell ref="B466:G466"/>
    <mergeCell ref="I466:J466"/>
    <mergeCell ref="M466:N466"/>
    <mergeCell ref="B475:G475"/>
    <mergeCell ref="I475:J475"/>
    <mergeCell ref="M475:N475"/>
    <mergeCell ref="B476:G476"/>
    <mergeCell ref="I476:J476"/>
    <mergeCell ref="M476:N476"/>
    <mergeCell ref="B473:G473"/>
    <mergeCell ref="I473:J473"/>
    <mergeCell ref="M473:N473"/>
    <mergeCell ref="B474:G474"/>
    <mergeCell ref="I474:J474"/>
    <mergeCell ref="M474:N474"/>
    <mergeCell ref="B471:G471"/>
    <mergeCell ref="I471:J471"/>
    <mergeCell ref="M471:N471"/>
    <mergeCell ref="B472:G472"/>
    <mergeCell ref="I472:J472"/>
    <mergeCell ref="M472:N472"/>
    <mergeCell ref="B481:G481"/>
    <mergeCell ref="I481:J481"/>
    <mergeCell ref="M481:N481"/>
    <mergeCell ref="B482:G482"/>
    <mergeCell ref="I482:J482"/>
    <mergeCell ref="M482:N482"/>
    <mergeCell ref="B479:G479"/>
    <mergeCell ref="I479:J479"/>
    <mergeCell ref="M479:N479"/>
    <mergeCell ref="B480:G480"/>
    <mergeCell ref="I480:J480"/>
    <mergeCell ref="M480:N480"/>
    <mergeCell ref="B477:G477"/>
    <mergeCell ref="I477:J477"/>
    <mergeCell ref="M477:N477"/>
    <mergeCell ref="B478:G478"/>
    <mergeCell ref="I478:J478"/>
    <mergeCell ref="M478:N478"/>
    <mergeCell ref="B487:G487"/>
    <mergeCell ref="I487:J487"/>
    <mergeCell ref="M487:N487"/>
    <mergeCell ref="B488:G488"/>
    <mergeCell ref="I488:J488"/>
    <mergeCell ref="M488:N488"/>
    <mergeCell ref="B485:G485"/>
    <mergeCell ref="I485:J485"/>
    <mergeCell ref="M485:N485"/>
    <mergeCell ref="B486:G486"/>
    <mergeCell ref="I486:J486"/>
    <mergeCell ref="M486:N486"/>
    <mergeCell ref="B483:G483"/>
    <mergeCell ref="I483:J483"/>
    <mergeCell ref="M483:N483"/>
    <mergeCell ref="B484:G484"/>
    <mergeCell ref="I484:J484"/>
    <mergeCell ref="M484:N484"/>
    <mergeCell ref="B493:G493"/>
    <mergeCell ref="I493:J493"/>
    <mergeCell ref="M493:N493"/>
    <mergeCell ref="B494:G494"/>
    <mergeCell ref="I494:J494"/>
    <mergeCell ref="M494:N494"/>
    <mergeCell ref="B491:G491"/>
    <mergeCell ref="I491:J491"/>
    <mergeCell ref="M491:N491"/>
    <mergeCell ref="B492:G492"/>
    <mergeCell ref="I492:J492"/>
    <mergeCell ref="M492:N492"/>
    <mergeCell ref="B489:G489"/>
    <mergeCell ref="I489:J489"/>
    <mergeCell ref="M489:N489"/>
    <mergeCell ref="B490:G490"/>
    <mergeCell ref="I490:J490"/>
    <mergeCell ref="M490:N490"/>
    <mergeCell ref="B499:G499"/>
    <mergeCell ref="I499:J499"/>
    <mergeCell ref="M499:N499"/>
    <mergeCell ref="B500:G500"/>
    <mergeCell ref="I500:J500"/>
    <mergeCell ref="M500:N500"/>
    <mergeCell ref="B497:G497"/>
    <mergeCell ref="I497:J497"/>
    <mergeCell ref="M497:N497"/>
    <mergeCell ref="B498:G498"/>
    <mergeCell ref="I498:J498"/>
    <mergeCell ref="M498:N498"/>
    <mergeCell ref="B495:G495"/>
    <mergeCell ref="I495:J495"/>
    <mergeCell ref="M495:N495"/>
    <mergeCell ref="B496:G496"/>
    <mergeCell ref="I496:J496"/>
    <mergeCell ref="M496:N496"/>
    <mergeCell ref="B505:G505"/>
    <mergeCell ref="I505:J505"/>
    <mergeCell ref="M505:N505"/>
    <mergeCell ref="B506:G506"/>
    <mergeCell ref="I506:J506"/>
    <mergeCell ref="M506:N506"/>
    <mergeCell ref="B503:G503"/>
    <mergeCell ref="I503:J503"/>
    <mergeCell ref="M503:N503"/>
    <mergeCell ref="B504:G504"/>
    <mergeCell ref="I504:J504"/>
    <mergeCell ref="M504:N504"/>
    <mergeCell ref="B501:G501"/>
    <mergeCell ref="I501:J501"/>
    <mergeCell ref="M501:N501"/>
    <mergeCell ref="B502:G502"/>
    <mergeCell ref="I502:J502"/>
    <mergeCell ref="M502:N502"/>
    <mergeCell ref="B511:G511"/>
    <mergeCell ref="I511:J511"/>
    <mergeCell ref="M511:N511"/>
    <mergeCell ref="B512:G512"/>
    <mergeCell ref="I512:J512"/>
    <mergeCell ref="M512:N512"/>
    <mergeCell ref="B509:G509"/>
    <mergeCell ref="I509:J509"/>
    <mergeCell ref="M509:N509"/>
    <mergeCell ref="B510:G510"/>
    <mergeCell ref="I510:J510"/>
    <mergeCell ref="M510:N510"/>
    <mergeCell ref="B507:G507"/>
    <mergeCell ref="I507:J507"/>
    <mergeCell ref="M507:N507"/>
    <mergeCell ref="B508:G508"/>
    <mergeCell ref="I508:J508"/>
    <mergeCell ref="M508:N508"/>
    <mergeCell ref="B519:G519"/>
    <mergeCell ref="I519:J519"/>
    <mergeCell ref="M519:N519"/>
    <mergeCell ref="B520:G520"/>
    <mergeCell ref="I520:J520"/>
    <mergeCell ref="M520:N520"/>
    <mergeCell ref="B515:G515"/>
    <mergeCell ref="B516:G516"/>
    <mergeCell ref="I516:J516"/>
    <mergeCell ref="M516:N516"/>
    <mergeCell ref="B517:G517"/>
    <mergeCell ref="B518:G518"/>
    <mergeCell ref="I518:J518"/>
    <mergeCell ref="M518:N518"/>
    <mergeCell ref="B513:G513"/>
    <mergeCell ref="I513:J513"/>
    <mergeCell ref="M513:N513"/>
    <mergeCell ref="B514:G514"/>
    <mergeCell ref="I514:J514"/>
    <mergeCell ref="M514:N514"/>
    <mergeCell ref="B525:G525"/>
    <mergeCell ref="I525:J525"/>
    <mergeCell ref="M525:N525"/>
    <mergeCell ref="B526:G526"/>
    <mergeCell ref="I526:J526"/>
    <mergeCell ref="M526:N526"/>
    <mergeCell ref="B523:G523"/>
    <mergeCell ref="I523:J523"/>
    <mergeCell ref="M523:N523"/>
    <mergeCell ref="B524:G524"/>
    <mergeCell ref="I524:J524"/>
    <mergeCell ref="M524:N524"/>
    <mergeCell ref="B521:G521"/>
    <mergeCell ref="I521:J521"/>
    <mergeCell ref="M521:N521"/>
    <mergeCell ref="B522:G522"/>
    <mergeCell ref="I522:J522"/>
    <mergeCell ref="M522:N522"/>
    <mergeCell ref="B531:G531"/>
    <mergeCell ref="I531:J531"/>
    <mergeCell ref="M531:N531"/>
    <mergeCell ref="B532:G532"/>
    <mergeCell ref="I532:J532"/>
    <mergeCell ref="M532:N532"/>
    <mergeCell ref="B529:G529"/>
    <mergeCell ref="I529:J529"/>
    <mergeCell ref="M529:N529"/>
    <mergeCell ref="B530:G530"/>
    <mergeCell ref="I530:J530"/>
    <mergeCell ref="M530:N530"/>
    <mergeCell ref="B527:G527"/>
    <mergeCell ref="I527:J527"/>
    <mergeCell ref="M527:N527"/>
    <mergeCell ref="B528:G528"/>
    <mergeCell ref="I528:J528"/>
    <mergeCell ref="M528:N528"/>
    <mergeCell ref="B537:G537"/>
    <mergeCell ref="I537:J537"/>
    <mergeCell ref="M537:N537"/>
    <mergeCell ref="B538:G538"/>
    <mergeCell ref="I538:J538"/>
    <mergeCell ref="M538:N538"/>
    <mergeCell ref="B535:G535"/>
    <mergeCell ref="I535:J535"/>
    <mergeCell ref="M535:N535"/>
    <mergeCell ref="B536:G536"/>
    <mergeCell ref="I536:J536"/>
    <mergeCell ref="M536:N536"/>
    <mergeCell ref="B533:G533"/>
    <mergeCell ref="I533:J533"/>
    <mergeCell ref="M533:N533"/>
    <mergeCell ref="B534:G534"/>
    <mergeCell ref="I534:J534"/>
    <mergeCell ref="M534:N534"/>
    <mergeCell ref="B543:G543"/>
    <mergeCell ref="I543:J543"/>
    <mergeCell ref="M543:N543"/>
    <mergeCell ref="B544:G544"/>
    <mergeCell ref="I544:J544"/>
    <mergeCell ref="M544:N544"/>
    <mergeCell ref="B541:G541"/>
    <mergeCell ref="I541:J541"/>
    <mergeCell ref="M541:N541"/>
    <mergeCell ref="B542:G542"/>
    <mergeCell ref="I542:J542"/>
    <mergeCell ref="M542:N542"/>
    <mergeCell ref="B539:G539"/>
    <mergeCell ref="I539:J539"/>
    <mergeCell ref="M539:N539"/>
    <mergeCell ref="B540:G540"/>
    <mergeCell ref="I540:J540"/>
    <mergeCell ref="M540:N540"/>
    <mergeCell ref="B549:G549"/>
    <mergeCell ref="I549:J549"/>
    <mergeCell ref="M549:N549"/>
    <mergeCell ref="B550:G550"/>
    <mergeCell ref="I550:J550"/>
    <mergeCell ref="M550:N550"/>
    <mergeCell ref="B547:G547"/>
    <mergeCell ref="I547:J547"/>
    <mergeCell ref="M547:N547"/>
    <mergeCell ref="B548:G548"/>
    <mergeCell ref="I548:J548"/>
    <mergeCell ref="M548:N548"/>
    <mergeCell ref="B545:G545"/>
    <mergeCell ref="I545:J545"/>
    <mergeCell ref="M545:N545"/>
    <mergeCell ref="B546:G546"/>
    <mergeCell ref="I546:J546"/>
    <mergeCell ref="M546:N546"/>
    <mergeCell ref="B555:G555"/>
    <mergeCell ref="I555:J555"/>
    <mergeCell ref="M555:N555"/>
    <mergeCell ref="B556:G556"/>
    <mergeCell ref="I556:J556"/>
    <mergeCell ref="M556:N556"/>
    <mergeCell ref="B553:G553"/>
    <mergeCell ref="I553:J553"/>
    <mergeCell ref="M553:N553"/>
    <mergeCell ref="B554:G554"/>
    <mergeCell ref="I554:J554"/>
    <mergeCell ref="M554:N554"/>
    <mergeCell ref="B551:G551"/>
    <mergeCell ref="I551:J551"/>
    <mergeCell ref="M551:N551"/>
    <mergeCell ref="B552:G552"/>
    <mergeCell ref="I552:J552"/>
    <mergeCell ref="M552:N552"/>
    <mergeCell ref="B561:G561"/>
    <mergeCell ref="I561:J561"/>
    <mergeCell ref="M561:N561"/>
    <mergeCell ref="J568:N568"/>
    <mergeCell ref="J571:N571"/>
    <mergeCell ref="B559:G559"/>
    <mergeCell ref="I559:J559"/>
    <mergeCell ref="M559:N559"/>
    <mergeCell ref="B560:G560"/>
    <mergeCell ref="I560:J560"/>
    <mergeCell ref="M560:N560"/>
    <mergeCell ref="B557:G557"/>
    <mergeCell ref="I557:J557"/>
    <mergeCell ref="M557:N557"/>
    <mergeCell ref="B558:G558"/>
    <mergeCell ref="I558:J558"/>
    <mergeCell ref="M558:N558"/>
  </mergeCells>
  <pageMargins left="0.7" right="0.7" top="0.75" bottom="0.75" header="0.3" footer="0.3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Fin.plan za 2025.g.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Damiana</dc:creator>
  <cp:keywords/>
  <dc:description/>
  <cp:lastModifiedBy>Damiana Črnac Krušvar</cp:lastModifiedBy>
  <cp:revision/>
  <dcterms:created xsi:type="dcterms:W3CDTF">2024-09-27T14:02:43Z</dcterms:created>
  <dcterms:modified xsi:type="dcterms:W3CDTF">2025-03-03T14:14:43Z</dcterms:modified>
  <cp:category/>
  <cp:contentStatus/>
</cp:coreProperties>
</file>